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zdunic\Desktop\"/>
    </mc:Choice>
  </mc:AlternateContent>
  <workbookProtection workbookAlgorithmName="SHA-512" workbookHashValue="1RAKmRuHbSRlbBKqoZDkRPWpQhSQhdsgA+28hC/iF5NyrTV0IXLQ2g4SgGTnj3zyYGjCf1Ffe4HtRAoVt4tSVg==" workbookSaltValue="TlsAXWkoehMMnnEviGHnIA==" workbookSpinCount="100000" lockStructure="1"/>
  <bookViews>
    <workbookView xWindow="0" yWindow="0" windowWidth="28800" windowHeight="11835"/>
  </bookViews>
  <sheets>
    <sheet name="Prijavni obrazac" sheetId="1" r:id="rId1"/>
    <sheet name="Nevidljivo" sheetId="2" state="hidden" r:id="rId2"/>
    <sheet name="Statistika" sheetId="3" state="hidden" r:id="rId3"/>
    <sheet name="Isplata" sheetId="5" state="hidden" r:id="rId4"/>
    <sheet name="Odluka i Ugovor" sheetId="6" state="hidden" r:id="rId5"/>
  </sheets>
  <definedNames>
    <definedName name="_Hlk241038842" localSheetId="3">Isplata!#REF!</definedName>
    <definedName name="Električno_L">Nevidljivo!$F$11</definedName>
    <definedName name="Kategorije">Nevidljivo!$B$5:$B$13</definedName>
    <definedName name="Način_plaćanja">Nevidljivo!$L$5:$L$7</definedName>
    <definedName name="Nije_primjenjivo">Nevidljivo!$F$14</definedName>
    <definedName name="_xlnm.Print_Area" localSheetId="3">Isplata!$A$1:$K$90</definedName>
    <definedName name="_xlnm.Print_Area" localSheetId="4">'Odluka i Ugovor'!$A$1:$J$92</definedName>
    <definedName name="_xlnm.Print_Area" localSheetId="0">'Prijavni obrazac'!$A$1:$B$28</definedName>
    <definedName name="Poticaj">Nevidljivo!$J$5:$J$7</definedName>
    <definedName name="Segment">Nevidljivo!$D$5:$D$7</definedName>
    <definedName name="Vrsta">Nevidljivo!$F$5:$F$6</definedName>
    <definedName name="Zupanije">Nevidljivo!$H$5:$H$25</definedName>
  </definedNames>
  <calcPr calcId="152511"/>
</workbook>
</file>

<file path=xl/calcChain.xml><?xml version="1.0" encoding="utf-8"?>
<calcChain xmlns="http://schemas.openxmlformats.org/spreadsheetml/2006/main">
  <c r="F59" i="5" l="1"/>
  <c r="H59" i="5"/>
  <c r="I29" i="5" l="1"/>
  <c r="AG2" i="3" l="1"/>
  <c r="E5" i="6" l="1"/>
  <c r="H30" i="6" l="1"/>
  <c r="E19" i="6"/>
  <c r="E18" i="6"/>
  <c r="E17" i="6"/>
  <c r="E6" i="6"/>
  <c r="E14" i="6"/>
  <c r="E7" i="6"/>
  <c r="G89" i="6"/>
  <c r="H89" i="6" s="1"/>
  <c r="G88" i="6"/>
  <c r="H88" i="6" s="1"/>
  <c r="G87" i="6"/>
  <c r="H87" i="6" s="1"/>
  <c r="G85" i="6"/>
  <c r="H85" i="6" s="1"/>
  <c r="C61" i="6"/>
  <c r="C62" i="6" s="1"/>
  <c r="F60" i="6"/>
  <c r="F62" i="6" l="1"/>
  <c r="C63" i="6"/>
  <c r="F61" i="6"/>
  <c r="C64" i="6" l="1"/>
  <c r="F63" i="6"/>
  <c r="F64" i="6" l="1"/>
  <c r="C65" i="6"/>
  <c r="C66" i="6" l="1"/>
  <c r="F65" i="6"/>
  <c r="F66" i="6" l="1"/>
  <c r="C67" i="6"/>
  <c r="C68" i="6" l="1"/>
  <c r="F67" i="6"/>
  <c r="F68" i="6" l="1"/>
  <c r="C69" i="6"/>
  <c r="F69" i="6" s="1"/>
  <c r="F15" i="5" l="1"/>
  <c r="F14" i="5"/>
  <c r="I32" i="5"/>
  <c r="I31" i="5"/>
  <c r="I30" i="5"/>
  <c r="E59" i="5"/>
  <c r="D59" i="5"/>
  <c r="B59" i="5"/>
  <c r="H60" i="5" l="1"/>
  <c r="F60" i="5"/>
  <c r="Y2" i="3"/>
  <c r="X2" i="3"/>
  <c r="W2" i="3"/>
  <c r="V2" i="3"/>
  <c r="U2" i="3"/>
  <c r="T2" i="3"/>
  <c r="R2" i="3"/>
  <c r="Q2" i="3"/>
  <c r="E12" i="6" s="1"/>
  <c r="P2" i="3"/>
  <c r="E11" i="6" s="1"/>
  <c r="O2" i="3"/>
  <c r="N2" i="3"/>
  <c r="M2" i="3"/>
  <c r="L2" i="3"/>
  <c r="K2" i="3"/>
  <c r="J2" i="3"/>
  <c r="I2" i="3"/>
  <c r="E9" i="6" s="1"/>
  <c r="B2" i="3"/>
  <c r="C2" i="3"/>
  <c r="B1" i="3"/>
  <c r="Z1" i="3"/>
  <c r="Y1" i="3"/>
  <c r="X1" i="3"/>
  <c r="W1" i="3"/>
  <c r="V1" i="3"/>
  <c r="U1" i="3"/>
  <c r="T1" i="3"/>
  <c r="R1" i="3"/>
  <c r="Q1" i="3"/>
  <c r="P1" i="3"/>
  <c r="O1" i="3"/>
  <c r="N1" i="3"/>
  <c r="M1" i="3"/>
  <c r="L1" i="3"/>
  <c r="K1" i="3"/>
  <c r="J1" i="3"/>
  <c r="I1" i="3"/>
  <c r="C1" i="3"/>
  <c r="AB2" i="3" l="1"/>
  <c r="AC2" i="3" s="1"/>
  <c r="AD2" i="3" s="1"/>
  <c r="AH2" i="3"/>
  <c r="E10" i="6"/>
  <c r="A34" i="6"/>
  <c r="F22" i="5"/>
  <c r="E13" i="6"/>
  <c r="F20" i="5"/>
  <c r="E8" i="6" s="1"/>
  <c r="A32" i="6" s="1"/>
  <c r="B26" i="1"/>
  <c r="E24" i="6" l="1"/>
  <c r="F24" i="5"/>
  <c r="F25" i="5"/>
  <c r="E25" i="6"/>
  <c r="AE2" i="3"/>
  <c r="G26" i="5"/>
  <c r="F26" i="6"/>
  <c r="AI2" i="3"/>
  <c r="J59" i="5"/>
  <c r="J60" i="5" s="1"/>
  <c r="J62" i="5" s="1"/>
  <c r="Z2" i="3"/>
  <c r="AA2" i="3" s="1"/>
  <c r="D64" i="5" l="1"/>
  <c r="J26" i="5"/>
  <c r="I26" i="6"/>
  <c r="A35" i="6" s="1"/>
  <c r="B37" i="6" l="1"/>
</calcChain>
</file>

<file path=xl/comments1.xml><?xml version="1.0" encoding="utf-8"?>
<comments xmlns="http://schemas.openxmlformats.org/spreadsheetml/2006/main">
  <authors>
    <author>Goran Zdunić</author>
  </authors>
  <commentList>
    <comment ref="B12" authorId="0" shapeId="0">
      <text>
        <r>
          <rPr>
            <b/>
            <sz val="9"/>
            <color indexed="81"/>
            <rFont val="Segoe UI"/>
            <family val="2"/>
            <charset val="238"/>
          </rPr>
          <t>Molimo koristiti strelicu u desnom donjem uglu polja - odabrati odgovarajući podatak u padajućem izborniku</t>
        </r>
      </text>
    </comment>
    <comment ref="B18" authorId="0" shapeId="0">
      <text>
        <r>
          <rPr>
            <b/>
            <sz val="9"/>
            <color indexed="81"/>
            <rFont val="Segoe UI"/>
            <family val="2"/>
            <charset val="238"/>
          </rPr>
          <t>Molimo koristiti strelicu u desnom donjem uglu polja - odabrati odgovarajući podatak u padajućem izborniku</t>
        </r>
      </text>
    </comment>
    <comment ref="B19" authorId="0" shapeId="0">
      <text>
        <r>
          <rPr>
            <b/>
            <sz val="9"/>
            <color indexed="81"/>
            <rFont val="Segoe UI"/>
            <family val="2"/>
            <charset val="238"/>
          </rPr>
          <t>Molimo koristiti strelicu u desnom donjem uglu polja - odabrati odgovarajući podatak u padajućem izborniku</t>
        </r>
      </text>
    </comment>
  </commentList>
</comments>
</file>

<file path=xl/sharedStrings.xml><?xml version="1.0" encoding="utf-8"?>
<sst xmlns="http://schemas.openxmlformats.org/spreadsheetml/2006/main" count="341" uniqueCount="288">
  <si>
    <t>OIB</t>
  </si>
  <si>
    <t>Naziv banke</t>
  </si>
  <si>
    <t>Broj telefona/mobitela</t>
  </si>
  <si>
    <t>E-mail adresa</t>
  </si>
  <si>
    <t>2. PODACI O VOZILU</t>
  </si>
  <si>
    <t>Model vozila</t>
  </si>
  <si>
    <t>Fond za zaštitu okoliša i energetsku učinkovitost</t>
  </si>
  <si>
    <t>1. OSNOVNI PODACI O KORISNIKU SREDSTAVA</t>
  </si>
  <si>
    <t>Mjesto i datum:</t>
  </si>
  <si>
    <t>Adresa prebivališta (mjesto)</t>
  </si>
  <si>
    <t>Adresa prebivališta (poštanski broj)</t>
  </si>
  <si>
    <t xml:space="preserve">Prezime </t>
  </si>
  <si>
    <t>Ime</t>
  </si>
  <si>
    <t>Adresa prebivališta (ulica i broj)</t>
  </si>
  <si>
    <t>IBAN broj računa</t>
  </si>
  <si>
    <t>Potpis:</t>
  </si>
  <si>
    <t>Kategorija vozila</t>
  </si>
  <si>
    <t>Električni bicikl</t>
  </si>
  <si>
    <t>L1</t>
  </si>
  <si>
    <t>L2</t>
  </si>
  <si>
    <t>L3</t>
  </si>
  <si>
    <t>L4</t>
  </si>
  <si>
    <t>L5</t>
  </si>
  <si>
    <t>L6</t>
  </si>
  <si>
    <t>L7</t>
  </si>
  <si>
    <t>M1</t>
  </si>
  <si>
    <t>A</t>
  </si>
  <si>
    <t>B</t>
  </si>
  <si>
    <t>C</t>
  </si>
  <si>
    <t xml:space="preserve">3. OČEKIVANA SREDSTVA FONDA </t>
  </si>
  <si>
    <t>Nije primjenjivo</t>
  </si>
  <si>
    <t>Proizvođač vozila</t>
  </si>
  <si>
    <t>Vrsta pogona (Električni/Plug-in hibridni)</t>
  </si>
  <si>
    <t>Električni</t>
  </si>
  <si>
    <t>Plug-in hibridni</t>
  </si>
  <si>
    <t>Gotovina</t>
  </si>
  <si>
    <t>Kredit</t>
  </si>
  <si>
    <t>Financijski leasing</t>
  </si>
  <si>
    <t>Adresa prebivališta (županija)</t>
  </si>
  <si>
    <r>
      <t xml:space="preserve">Vrijednost investicije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 [kn] (s PDV-om):</t>
    </r>
  </si>
  <si>
    <t>Sudjelovanje Fonda [kn]
(max. 40% opravdanih troškova investicije, sukladno točki III. Javnog poziva):</t>
  </si>
  <si>
    <t>Snaga vozila [kW]</t>
  </si>
  <si>
    <t>I. ZAGREBAČKA</t>
  </si>
  <si>
    <t>II. KRAPINSKO-ZAGORSKA</t>
  </si>
  <si>
    <t>III. SISAČKO-MOSLAVAČKA</t>
  </si>
  <si>
    <t>IV. KARLOVAČKA</t>
  </si>
  <si>
    <t>V. VARAŽDINSKA</t>
  </si>
  <si>
    <t>VI. KOPRIVNIČKO-KRIŽEVAČKA</t>
  </si>
  <si>
    <t>VII. BJELOVARSKO-BILOGORSKA</t>
  </si>
  <si>
    <t>VIII. PRIMORSKO-GORANSKA</t>
  </si>
  <si>
    <t>IX. LIČKO-SENJSKA</t>
  </si>
  <si>
    <t>X. VIROVITIČKO-PODRAVSKA</t>
  </si>
  <si>
    <t>XI. POŽEŠKO-SLAVONSKA</t>
  </si>
  <si>
    <t>XII. BRODSKO-POSAVSKA</t>
  </si>
  <si>
    <t>XIII. ZADARSKA</t>
  </si>
  <si>
    <t>XIV. OSJEČKO-BARANJSKA</t>
  </si>
  <si>
    <t>XV. ŠIBENSKO-KNINSKA</t>
  </si>
  <si>
    <t>XVI. VUKOVARSKO-SRIJEMSKA</t>
  </si>
  <si>
    <t>XVII. SPLITSKO-DALMATINSKA</t>
  </si>
  <si>
    <t>XVIII. ISTARSKA</t>
  </si>
  <si>
    <t>XIX. DUBROVAČKO-NERETVANSKA</t>
  </si>
  <si>
    <t>XX. MEĐIMURSKA</t>
  </si>
  <si>
    <t>XXI. GRAD ZAGREB</t>
  </si>
  <si>
    <t>POTPIS:</t>
  </si>
  <si>
    <t>ZAPRIMLJENO:</t>
  </si>
  <si>
    <t>POPUNJAVA SEKTOR ZA FINANCIJE</t>
  </si>
  <si>
    <t>DATUM:</t>
  </si>
  <si>
    <t>POZICIJA:</t>
  </si>
  <si>
    <t>SUGLASAN:</t>
  </si>
  <si>
    <t>PRIPREMIO:</t>
  </si>
  <si>
    <t>/</t>
  </si>
  <si>
    <t xml:space="preserve">Preostalo za isplatu: </t>
  </si>
  <si>
    <t>Prethodno isplaćeno:</t>
  </si>
  <si>
    <r>
      <t xml:space="preserve">                                                                  Zahtjev za </t>
    </r>
    <r>
      <rPr>
        <b/>
        <u/>
        <sz val="12"/>
        <rFont val="Arial"/>
        <family val="2"/>
        <charset val="238"/>
      </rPr>
      <t>isplatu/</t>
    </r>
    <r>
      <rPr>
        <b/>
        <sz val="12"/>
        <rFont val="Arial"/>
        <family val="2"/>
        <charset val="238"/>
      </rPr>
      <t>priznavanje :</t>
    </r>
  </si>
  <si>
    <t>Do sada isplaćeno temeljem navedenih računa:</t>
  </si>
  <si>
    <t>Ukupno:</t>
  </si>
  <si>
    <t>1.</t>
  </si>
  <si>
    <t>Datum izdavanja</t>
  </si>
  <si>
    <t>Rn. br.</t>
  </si>
  <si>
    <t>Izdavatelj računa/situacije/ Izvješća/otplatnog plana</t>
  </si>
  <si>
    <t>Redni broj:</t>
  </si>
  <si>
    <t>DOKUMENTACIJA TEMELJEM KOJE SE VRŠI ISPLATA/PRIZNAVANJE</t>
  </si>
  <si>
    <t>AVALIRANE MJEN.</t>
  </si>
  <si>
    <t>ZALOŽNO PRAVO</t>
  </si>
  <si>
    <t>GARANCIJA</t>
  </si>
  <si>
    <t>MJENICE</t>
  </si>
  <si>
    <t>ZADUŽNICE</t>
  </si>
  <si>
    <t>INSTRUMENTI OSIGURANJA POVRATA ZAJMA</t>
  </si>
  <si>
    <t>N/P</t>
  </si>
  <si>
    <t>U/P</t>
  </si>
  <si>
    <t>NE</t>
  </si>
  <si>
    <t>DA</t>
  </si>
  <si>
    <t>7. Dostavljeno završno izvješće:</t>
  </si>
  <si>
    <t>6. Odgovarajući akt o građenju ?</t>
  </si>
  <si>
    <t>neproved.</t>
  </si>
  <si>
    <t>proved.</t>
  </si>
  <si>
    <t>nije ugovoreno</t>
  </si>
  <si>
    <t xml:space="preserve">ugovoreno      </t>
  </si>
  <si>
    <t xml:space="preserve">4.Ukoliko je Ugovorom utvrđeno da se mora provesti postupak  javne nabave, da li je proveden? </t>
  </si>
  <si>
    <t>3. Dostavljena dokumentacija u skladu je s ugovorenim rokovima ?</t>
  </si>
  <si>
    <t>2. Priznati radovi na računima/situacijama odgovaraju ugovorenim  radovima/troškovniku?</t>
  </si>
  <si>
    <t xml:space="preserve">         NE</t>
  </si>
  <si>
    <t xml:space="preserve">           DA</t>
  </si>
  <si>
    <t>1. Postoji li  ponudbeni troškovnik ?</t>
  </si>
  <si>
    <t>KONTROLNA PITANJA</t>
  </si>
  <si>
    <t>DATUM URUDŽBIRANJA ZAHTJEVA KORISNIKA ZA ISPLATU SREDSTAVA:</t>
  </si>
  <si>
    <t>DATUM ZAVRŠETKA PROJEKTA:</t>
  </si>
  <si>
    <t>DATUM PRIJAVE PROJEKTA ZA SUFINANCIRANJE FONDU:</t>
  </si>
  <si>
    <t>POSEBAN STATUS:</t>
  </si>
  <si>
    <t>DONACIJA</t>
  </si>
  <si>
    <t>VRSTA POMOĆI:</t>
  </si>
  <si>
    <t>%:</t>
  </si>
  <si>
    <t>IZNOS:</t>
  </si>
  <si>
    <t>UKUPNA INVESTICIJA:</t>
  </si>
  <si>
    <t>UGOVOR SE TEMELJI NA:</t>
  </si>
  <si>
    <t>ŽUPANIJA KORISNIKA SREDSTAVA:</t>
  </si>
  <si>
    <t>AKTIVNOST:</t>
  </si>
  <si>
    <t>KORISNIK SREDSTAVA:</t>
  </si>
  <si>
    <t>SVRHA DODATKA:</t>
  </si>
  <si>
    <t>UR. BROJEVI DODATAKA:</t>
  </si>
  <si>
    <t xml:space="preserve">ZAHTJEV ZA ISPLATU  </t>
  </si>
  <si>
    <r>
      <t xml:space="preserve">Fond za zaštitu okoliša i energetsku učinkovitost  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</t>
    </r>
  </si>
  <si>
    <r>
      <rPr>
        <b/>
        <sz val="12"/>
        <rFont val="Arial"/>
        <family val="2"/>
        <charset val="238"/>
      </rPr>
      <t xml:space="preserve">SEKTOR ZA ENERGETSKU UČINKOVITOST  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SLUŽBA ZA ENERGETSKU UČINKOVITOST I OBNOVLJIVE IZVORE ENERGIJE - ENERGETSKA UČINKOVITOST U PROMETU</t>
    </r>
  </si>
  <si>
    <t>Načelnik Sektora za EnU</t>
  </si>
  <si>
    <t>UR.BROJ OSNOVNOG UGOVORA:</t>
  </si>
  <si>
    <t>KLASA OSNOVNOG UGOVORA:</t>
  </si>
  <si>
    <t xml:space="preserve">030400 Poticanje energetske učinkovitosti u prometu (K2022) </t>
  </si>
  <si>
    <t>ODLUCI DIREKTORA</t>
  </si>
  <si>
    <t>OPRAVDANI TROŠKOVI:</t>
  </si>
  <si>
    <t>Vrijednost investicije (ISPLATA) [kn]</t>
  </si>
  <si>
    <t>Sudjelovanje Fonda (ISPLATA) [kn]</t>
  </si>
  <si>
    <t xml:space="preserve">Sudjelovanje Fonda (ISPLATA) [%] </t>
  </si>
  <si>
    <t>Izdavatelj računa (ISPLATA)</t>
  </si>
  <si>
    <t>Datum izdavanja (ISPLATA)</t>
  </si>
  <si>
    <t>Za isplatu/priznavanje [kn]</t>
  </si>
  <si>
    <t>Ukupan iznos 
[kn]</t>
  </si>
  <si>
    <t>Datum zaprimanja (PRIJAVA)</t>
  </si>
  <si>
    <t>Vrijeme zaprimanja (PRIJAVA)</t>
  </si>
  <si>
    <t>Datum zaprimanja (ISPLATA)</t>
  </si>
  <si>
    <t>Datum zaprimanja (Ugovora)</t>
  </si>
  <si>
    <t>Voditelj projekta</t>
  </si>
  <si>
    <t>Klasa Predmeta</t>
  </si>
  <si>
    <t>Ur.br. Ugovora</t>
  </si>
  <si>
    <t>Registarske oznake vozila:</t>
  </si>
  <si>
    <t>Broj šasije / rame vozila:</t>
  </si>
  <si>
    <r>
      <t xml:space="preserve">Fond za zaštitu okoliša i energetsku učinkovitost   </t>
    </r>
    <r>
      <rPr>
        <b/>
        <sz val="10"/>
        <color theme="1"/>
        <rFont val="Arial"/>
        <family val="2"/>
        <charset val="238"/>
      </rPr>
      <t xml:space="preserve">                                                                                        </t>
    </r>
  </si>
  <si>
    <t>VRSTA SREDSTAVA:</t>
  </si>
  <si>
    <t>NAZIV UGOVORA/ PROJEKTA/ PRIJAVE/ MJERE:</t>
  </si>
  <si>
    <t>KLASA/UR.BROJ OSNOVNOG UGOVORA:</t>
  </si>
  <si>
    <t>SVRHA NOVOG DODATKA:</t>
  </si>
  <si>
    <t>UKUPNA INVESTICIJA UTVRĐENA:</t>
  </si>
  <si>
    <t>NIJE POTREBNA</t>
  </si>
  <si>
    <t>NIJE PROVEDEN</t>
  </si>
  <si>
    <t>DATUM ZAPRIMANJA CJELOKUPNE DOKUMENTACIJE POTREBNE ZA IZRADU MIŠLJENJA:</t>
  </si>
  <si>
    <t>2.</t>
  </si>
  <si>
    <t>3.</t>
  </si>
  <si>
    <t>4.</t>
  </si>
  <si>
    <t>5.</t>
  </si>
  <si>
    <t>Datum:</t>
  </si>
  <si>
    <t>Predano:</t>
  </si>
  <si>
    <t>Prilog 1.</t>
  </si>
  <si>
    <t>uz Ugovor o zajedničkom financiranju projekta čistijeg transporta „Nabava novog autobusa EURO 6 standarda s pogonom na dizelsko gorivo“, trgovačko društvo Puh-tours d.o.o., davanjem zajma</t>
  </si>
  <si>
    <t>Plan otplate</t>
  </si>
  <si>
    <t>Korisnik zajma:</t>
  </si>
  <si>
    <t>Puh-tours d.o.o., Tratinska 13, 10 000 Zagreb</t>
  </si>
  <si>
    <t>Projekt:</t>
  </si>
  <si>
    <t>„Nabava novog autobusa EURO 6 standarda s pogonom na dizelsko gorivo“</t>
  </si>
  <si>
    <t>Iznos zajma:</t>
  </si>
  <si>
    <t>1.000.000,00 kuna</t>
  </si>
  <si>
    <t>Godišnja kamatna stopa:</t>
  </si>
  <si>
    <t>%</t>
  </si>
  <si>
    <t>Razdoblje otplate:</t>
  </si>
  <si>
    <t>godina</t>
  </si>
  <si>
    <t>Razdoblje počeka:</t>
  </si>
  <si>
    <t>godine</t>
  </si>
  <si>
    <t>Plaćanje otplatnih rata:</t>
  </si>
  <si>
    <t xml:space="preserve"> polugodišnje</t>
  </si>
  <si>
    <t>Dospijeće prve rate:</t>
  </si>
  <si>
    <t>01.06.2016.</t>
  </si>
  <si>
    <t>Broj plaćanja</t>
  </si>
  <si>
    <t>Datum obveze plaćanja</t>
  </si>
  <si>
    <t>Početno stanje duga</t>
  </si>
  <si>
    <t>Iznos kamata</t>
  </si>
  <si>
    <t>Otplatna rata</t>
  </si>
  <si>
    <t>Završno stanje duga</t>
  </si>
  <si>
    <t>Kumulativni iznos kamata</t>
  </si>
  <si>
    <t>01.12.2016.</t>
  </si>
  <si>
    <t>01.06.2017.</t>
  </si>
  <si>
    <t>01.12.2017.</t>
  </si>
  <si>
    <t>01.06.2018.</t>
  </si>
  <si>
    <t>6.</t>
  </si>
  <si>
    <t>01.12.2018.</t>
  </si>
  <si>
    <t>7.</t>
  </si>
  <si>
    <t>01.06.2019.</t>
  </si>
  <si>
    <t>8.</t>
  </si>
  <si>
    <t>01.12.2019.</t>
  </si>
  <si>
    <t>9.</t>
  </si>
  <si>
    <t>01.06.2020.</t>
  </si>
  <si>
    <t>10.</t>
  </si>
  <si>
    <t>01.12.2020.</t>
  </si>
  <si>
    <t>Prilog 2.</t>
  </si>
  <si>
    <t>Troškovnik*</t>
  </si>
  <si>
    <t>Ukupni troškovi [kn]</t>
  </si>
  <si>
    <t>Opravdani troškovi [kn]</t>
  </si>
  <si>
    <t>Iznos sudjelovanja Fonda
[kn]</t>
  </si>
  <si>
    <r>
      <rPr>
        <b/>
        <sz val="11"/>
        <color theme="1"/>
        <rFont val="Calibri"/>
        <family val="2"/>
        <charset val="238"/>
        <scheme val="minor"/>
      </rPr>
      <t>C)  STROJARSKI PROJEKT</t>
    </r>
    <r>
      <rPr>
        <sz val="11"/>
        <color theme="1"/>
        <rFont val="Calibri"/>
        <family val="2"/>
        <charset val="238"/>
        <scheme val="minor"/>
      </rPr>
      <t xml:space="preserve">
Izrada projektne dokumentacije za poslovnu građevinu – ENERGANA 300 kW
( kontejnersko kotlovsko postrojenje i proizvodnja struje) </t>
    </r>
  </si>
  <si>
    <t>Idejni projekt strojarskih instalacija</t>
  </si>
  <si>
    <t xml:space="preserve">kompl. </t>
  </si>
  <si>
    <t xml:space="preserve">Glavni projekt strojarskih instalacija - za dobivanje potvrde glavnog projekta </t>
  </si>
  <si>
    <t>a)  Strojarski   projekt - TURBOGENERATOR</t>
  </si>
  <si>
    <t>b)  Strojarski   projekt - KOTLOVNICA</t>
  </si>
  <si>
    <t>Izvedbeni projekt strojarskih instalacija - turbogeneratora i termouljne kotlovnice</t>
  </si>
  <si>
    <t>UKUPNO</t>
  </si>
  <si>
    <t>* Prema ponudi za vozilo izdane 23. svibnja 2013. godine od strane trgovačkog društva MB-Zagreb d.o.o.</t>
  </si>
  <si>
    <t>SEKTOR ZA ENERGETSKU UČINKOVITOST - ENERGETSKA UČINKOVITOST U PROMETU</t>
  </si>
  <si>
    <t>Reg.br. Ugovora</t>
  </si>
  <si>
    <t>OBRAZAC ZA DONOŠENJE ODLUKE I SKLAPANJE UGOVORA</t>
  </si>
  <si>
    <t>REGISTARSKI BROJ ODLUKE:</t>
  </si>
  <si>
    <t>REGISTARSKI BROJ UGOVORA:</t>
  </si>
  <si>
    <t>Reg.br. Odluke</t>
  </si>
  <si>
    <t>IBAN RAČUN:</t>
  </si>
  <si>
    <t>BANKA:</t>
  </si>
  <si>
    <t>JAVNIM POZIVOM</t>
  </si>
  <si>
    <t>Ur.br. Odluke</t>
  </si>
  <si>
    <t>PREGLEDOM PONUDE</t>
  </si>
  <si>
    <t>POSTOTAK:</t>
  </si>
  <si>
    <t>UČEŠĆE FONDA U OPRAVDANIM TR.</t>
  </si>
  <si>
    <t>Datum zaprimanja POTPUNE DOK. (PRIJAVA)</t>
  </si>
  <si>
    <t>Vrijeme zaprimanja POTPUNE DOK.  (PRIJAVA)</t>
  </si>
  <si>
    <t>Rekapitulacija odluke/ugovora/projekta/mjere:</t>
  </si>
  <si>
    <t>PRIJEDLOG SASTAVNICA ODLUKE / UGOVORA:</t>
  </si>
  <si>
    <t>NEMA POSEBNOG STATUSA</t>
  </si>
  <si>
    <t>KLASA PREDMETA:</t>
  </si>
  <si>
    <t>KLASA/UR.BROJ I DATUM OBJAVE NATJEČAJA:</t>
  </si>
  <si>
    <t>UKUPNA INVESTICIJA [KN]:</t>
  </si>
  <si>
    <t>OPRAVDANI TROŠKOVI [KN]:</t>
  </si>
  <si>
    <t>IZNOS [KN]:</t>
  </si>
  <si>
    <t>STATUS POSTUPKA JAVNE NABAVE:</t>
  </si>
  <si>
    <t>STATUS PROVEDBE UGOVORA/ PROJEKTA/ MJERE:</t>
  </si>
  <si>
    <t>ROK ZAVRŠETKA UGOVORA/ PROJEKTA/ MJERE:</t>
  </si>
  <si>
    <t>BROJ SKLOPLJENIH DODATAKA NA UGOVOR:</t>
  </si>
  <si>
    <t>SREDSTVA SU DODIJELJENA:</t>
  </si>
  <si>
    <t>OSOBNI IDENTIFIKACIJSKI BROJ (OIB):</t>
  </si>
  <si>
    <t>ADRESA, SJEDIŠTE:</t>
  </si>
  <si>
    <t>Obveza zadržavanja u vlasništvu: Korisnik se obvezuje da će vozilo nabavljeno u okviru ovog projekta zadržati u vlasništvu jednu godinu od datuma prve registracije istog, odn. za električne bicikle jednu godinu od dana izdavanja računa za kupnju istoga.</t>
  </si>
  <si>
    <t>Proizvođač vozila (ISPLATA)</t>
  </si>
  <si>
    <t>Model vozila (ISPLATA)</t>
  </si>
  <si>
    <t>Snaga vozila [kW] (ISPLATA)</t>
  </si>
  <si>
    <t>Emisija CO2 [g/km] (ISPLATA)</t>
  </si>
  <si>
    <t>STATUS (Zaprimljen/Zatražena dopuna/ Zaprimljena dopuna/ Prihvatljiv/ Odbijen)</t>
  </si>
  <si>
    <t>Opravdani troškovi (ISPLATA) [kn]</t>
  </si>
  <si>
    <t>Vrijednost investicije (ODLUKA) [kn]</t>
  </si>
  <si>
    <t>Opravdani troškovi (ODLUKA) [kn]</t>
  </si>
  <si>
    <t>Sudjelovanje Fonda (ODLUKA) [kn]</t>
  </si>
  <si>
    <t xml:space="preserve">Sudjelovanje Fonda (ODLUKA) [%] </t>
  </si>
  <si>
    <t>1. Prijavni obrazac, popunjen u cijelosti i potpisan od podnositelja zahtjeva,
2. Prijavni obrazac u Excel .xlsx datoteci (nepotpisan),
3. Preslika osobne iskaznice (obje strane iskaznice),
4. Ponuda za kupnju vozila, ovjerena od strane prodavatelja istog,
5. Tehničke karakteristike vozila koje je predmet ponude.</t>
  </si>
  <si>
    <t xml:space="preserve">Sudjelovanje Fonda [%] </t>
  </si>
  <si>
    <t>PRIJAVNI OBRAZAC ZA JAVNI POZIV
   ZA NEPOSREDNO SUFINANCIRANJE
KUPNJE ENERGETSKI UČINKOVITIH VOZILA GRAĐANIMA DODJELOM DONACIJE 
2019.</t>
  </si>
  <si>
    <t>310-34/19-18/1</t>
  </si>
  <si>
    <r>
      <rPr>
        <sz val="9"/>
        <color theme="1"/>
        <rFont val="Arial"/>
        <family val="2"/>
        <charset val="238"/>
      </rPr>
      <t>Viši samostalni inženjer:</t>
    </r>
    <r>
      <rPr>
        <b/>
        <sz val="9"/>
        <color theme="1"/>
        <rFont val="Arial"/>
        <family val="2"/>
        <charset val="238"/>
      </rPr>
      <t xml:space="preserve"> 
</t>
    </r>
  </si>
  <si>
    <t xml:space="preserve">Voditelj projekta:
</t>
  </si>
  <si>
    <t xml:space="preserve">Voditelj Službe za EnU i OIE:
 </t>
  </si>
  <si>
    <t>Viši samostalni inženjer</t>
  </si>
  <si>
    <t>1 - 2019</t>
  </si>
  <si>
    <t>Datum sklapanja Ugovora s Fondom</t>
  </si>
  <si>
    <t>Prosječna godišnja kilometraža</t>
  </si>
  <si>
    <t>Kapacitet baterije [Ah]</t>
  </si>
  <si>
    <t>Napon Baterije [V]</t>
  </si>
  <si>
    <t>Predviđena dužina vožnje s jednim punjenjem [km]</t>
  </si>
  <si>
    <t>Električna energija [kWh]</t>
  </si>
  <si>
    <t>STATUSNE NAPOMENE:</t>
  </si>
  <si>
    <r>
      <t>Emisija CO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>[g/km]</t>
    </r>
  </si>
  <si>
    <t>ROK (12.mj od zaprimanja Ugovora)</t>
  </si>
  <si>
    <t>ROK ZA PROVEDBU PROJEKTA PREMA UGOVORU:</t>
  </si>
  <si>
    <t>NAPOMENA: Molimo financijsko zatvaranje Ugovora!</t>
  </si>
  <si>
    <t>Voditelj službe za EnU i OIE</t>
  </si>
  <si>
    <t>UČEŠĆE FONDA U OPRAVDANIM TROŠ.</t>
  </si>
  <si>
    <t>Vremenski rok za izvođenje projekta: 12 mjeseci od dana zaprimanja odluke i ugovora o sufinanciranju od strane korisnika.</t>
  </si>
  <si>
    <t>Ugovor o neposrednom sufinanciranju kupnje energetski učinkovitog vozila davanjem sredstava donacije 2019.</t>
  </si>
  <si>
    <t>Potrošnja goriva -STARA [l/100km]</t>
  </si>
  <si>
    <t>Potrošnja goriva - NOVA [kWh/100km]</t>
  </si>
  <si>
    <t>Segment</t>
  </si>
  <si>
    <t>Fond će temeljem obostrano potpisanog ugovora prethodno dostavljenog Fondu, korisniku isplatiti sredstva na bankovni račun (u IBAN konstrukciji računa), u roku 30 dana od dana dostavljanja potpune dokumentacije za isplatu, priznate od strane Fonda, koja uključuje:
1. Izvornik (original) računa za vozilo, 
2. Dokaz o plaćanju računa za vozilo u cijelosti (preslika potvrde o plaćanju, bankovnog izvatka, potvrde o gotovinskom plaćanju, uplatnice/isplatnice ili drugi odgovarajući dokaz),  
3. Presliku Potvrde o sukladnosti pojedinačno pregledanog vozila ili Izjave o sukladnosti vozila, izdanu i ovjerenu od strane ovlaštenog ispitnog mjesta, (nije potrebno u slučaju kupnje električnog bicikla),
4. Presliku prometne dozvole kupljenog vozila (podatci o vlasniku/korisniku vozila moraju odgovarati podatcima o podnositelju zahtjeva odnosno korisniku, dok vozilo ne smije biti u prometu prije ______.2019.godine), (nije potrebno u slučaju kupnje električnog bicikla),
5. U slučaju nabave vozila putem kredita ili financijskog leasinga, presliku ugovora o kreditu ili financijskom leasingu,
6. Dokaz o serijskom broju okvira električnog bicikla (ukoliko isti nije sadržan u računu) -  u vidu izjave potpisane od strane korisnika prema predlošku izjave dostupne na mrežnoj stranici Fonda www.fzoeu.hr (potrebno u slučaju kupnje električnog bicikla),
7. Tehničke karakteristike vozila koje je predmet kupnje, iz kojih je jasno vidljiva kategorija (prema točki I. ovog Poziva), proizvođač, model, vrsta pogona (električni / „plug-in“ hibridni), snaga vozila (kW) te emisija CO2 (g/km, gdje je primjenjivo), a koje osim ponudom mogu biti izražene i katalogom, certifikatom itd. (dostavlja se ukoliko se vozilo razlikuje od onog za koje je Fondu dostavljena ponuda u sklopu prijave na Javni poziv),
8. Dokument kojim se dokazuje IBAN podnositelja zahtjeva (preslika kartice računa na kojoj je vidljiv IBAN ili izvadak o stanju i prometu po transakcijskom računu ili pisana potvrda banke o IBAN-u),
9. Izvješće o ostvarenim uštedama putem obrasca koji se može preuzeti na mrežnoj  stranici Fonda (www.fzoeu.hr),
 kao i drugu dokumentaciju na zahtjev Fonda</t>
  </si>
  <si>
    <t>Rn. br. Računa (ISPLATA)</t>
  </si>
  <si>
    <t>12 mjeseci od datuma zaprimanja odluke i ugovora od strane korisnika</t>
  </si>
  <si>
    <t>BROJ DODATAKA NA UGOVOR:</t>
  </si>
  <si>
    <t>NAZIV UGOVORA (PROJEKTA):</t>
  </si>
  <si>
    <t>5. Projektna dokumentacija: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</si>
</sst>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[$-F800]dddd\,\ mmmm\ dd\,\ yyyy"/>
    <numFmt numFmtId="165" formatCode="#,##0.00\ _k_n"/>
    <numFmt numFmtId="166" formatCode="#,##0.00_ ;\-#,##0.00\ "/>
    <numFmt numFmtId="167" formatCode="[$-F400]h:mm:ss\ AM/PM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7.5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indexed="81"/>
      <name val="Segoe U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599">
    <xf numFmtId="0" fontId="0" fillId="0" borderId="0" xfId="0"/>
    <xf numFmtId="0" fontId="0" fillId="3" borderId="10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 wrapText="1"/>
    </xf>
    <xf numFmtId="0" fontId="0" fillId="3" borderId="16" xfId="0" applyFont="1" applyFill="1" applyBorder="1" applyAlignment="1">
      <alignment horizontal="left" vertical="center"/>
    </xf>
    <xf numFmtId="44" fontId="0" fillId="0" borderId="0" xfId="1" applyFont="1"/>
    <xf numFmtId="0" fontId="1" fillId="4" borderId="14" xfId="0" applyFont="1" applyFill="1" applyBorder="1" applyAlignment="1">
      <alignment horizontal="left"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>
      <alignment horizontal="center"/>
    </xf>
    <xf numFmtId="0" fontId="0" fillId="0" borderId="17" xfId="0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6" fillId="0" borderId="13" xfId="4" applyBorder="1" applyAlignment="1" applyProtection="1">
      <alignment horizontal="center" vertical="center"/>
      <protection locked="0"/>
    </xf>
    <xf numFmtId="49" fontId="7" fillId="0" borderId="0" xfId="2" applyNumberFormat="1" applyFont="1" applyBorder="1" applyAlignment="1">
      <alignment vertical="center"/>
    </xf>
    <xf numFmtId="49" fontId="7" fillId="0" borderId="0" xfId="2" applyNumberFormat="1" applyFont="1" applyFill="1" applyBorder="1" applyAlignment="1">
      <alignment vertical="center"/>
    </xf>
    <xf numFmtId="4" fontId="4" fillId="0" borderId="1" xfId="2" applyNumberFormat="1" applyFont="1" applyBorder="1" applyAlignment="1" applyProtection="1">
      <alignment horizontal="center"/>
    </xf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0" borderId="0" xfId="0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20" fontId="0" fillId="0" borderId="0" xfId="0" applyNumberFormat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4" fillId="0" borderId="0" xfId="2" applyFont="1" applyProtection="1"/>
    <xf numFmtId="0" fontId="15" fillId="0" borderId="22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24" xfId="2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/>
    </xf>
    <xf numFmtId="0" fontId="4" fillId="0" borderId="22" xfId="2" applyFont="1" applyBorder="1" applyProtection="1"/>
    <xf numFmtId="0" fontId="4" fillId="0" borderId="0" xfId="2" applyFont="1" applyBorder="1" applyProtection="1"/>
    <xf numFmtId="0" fontId="4" fillId="0" borderId="24" xfId="2" applyFont="1" applyBorder="1" applyProtection="1"/>
    <xf numFmtId="0" fontId="10" fillId="7" borderId="25" xfId="2" applyFont="1" applyFill="1" applyBorder="1" applyAlignment="1" applyProtection="1">
      <alignment horizontal="center" vertical="center"/>
    </xf>
    <xf numFmtId="0" fontId="10" fillId="7" borderId="3" xfId="2" applyFont="1" applyFill="1" applyBorder="1" applyAlignment="1" applyProtection="1">
      <alignment horizontal="center" vertical="center"/>
    </xf>
    <xf numFmtId="0" fontId="10" fillId="7" borderId="24" xfId="2" applyFont="1" applyFill="1" applyBorder="1" applyAlignment="1" applyProtection="1">
      <alignment vertical="center"/>
    </xf>
    <xf numFmtId="0" fontId="10" fillId="7" borderId="23" xfId="2" applyFont="1" applyFill="1" applyBorder="1" applyAlignment="1" applyProtection="1">
      <alignment horizontal="center" vertical="center"/>
    </xf>
    <xf numFmtId="0" fontId="10" fillId="7" borderId="9" xfId="2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left"/>
    </xf>
    <xf numFmtId="0" fontId="4" fillId="0" borderId="64" xfId="2" applyFont="1" applyBorder="1" applyAlignment="1" applyProtection="1">
      <alignment horizontal="center" vertical="center" wrapText="1"/>
    </xf>
    <xf numFmtId="0" fontId="4" fillId="0" borderId="64" xfId="2" applyFont="1" applyBorder="1" applyAlignment="1" applyProtection="1">
      <alignment horizontal="center" vertical="center"/>
    </xf>
    <xf numFmtId="0" fontId="4" fillId="0" borderId="65" xfId="2" applyFont="1" applyBorder="1" applyAlignment="1" applyProtection="1">
      <alignment vertical="center" wrapText="1"/>
    </xf>
    <xf numFmtId="0" fontId="4" fillId="0" borderId="65" xfId="2" applyFont="1" applyBorder="1" applyAlignment="1" applyProtection="1"/>
    <xf numFmtId="0" fontId="4" fillId="0" borderId="14" xfId="2" applyFont="1" applyBorder="1" applyAlignment="1" applyProtection="1"/>
    <xf numFmtId="0" fontId="4" fillId="0" borderId="26" xfId="2" applyFont="1" applyBorder="1" applyAlignment="1" applyProtection="1"/>
    <xf numFmtId="0" fontId="4" fillId="0" borderId="56" xfId="2" applyFont="1" applyBorder="1" applyAlignment="1" applyProtection="1">
      <alignment horizontal="center" vertical="center"/>
    </xf>
    <xf numFmtId="0" fontId="4" fillId="0" borderId="56" xfId="2" applyFont="1" applyBorder="1" applyAlignment="1" applyProtection="1">
      <alignment horizontal="center"/>
    </xf>
    <xf numFmtId="0" fontId="4" fillId="0" borderId="51" xfId="2" applyFont="1" applyBorder="1" applyAlignment="1" applyProtection="1"/>
    <xf numFmtId="2" fontId="4" fillId="0" borderId="0" xfId="2" applyNumberFormat="1" applyFont="1" applyProtection="1"/>
    <xf numFmtId="43" fontId="4" fillId="0" borderId="0" xfId="5" applyFont="1" applyProtection="1"/>
    <xf numFmtId="0" fontId="4" fillId="0" borderId="22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center"/>
    </xf>
    <xf numFmtId="0" fontId="4" fillId="0" borderId="0" xfId="2" applyFont="1" applyBorder="1" applyAlignment="1" applyProtection="1"/>
    <xf numFmtId="0" fontId="4" fillId="0" borderId="24" xfId="2" applyFont="1" applyBorder="1" applyAlignment="1" applyProtection="1"/>
    <xf numFmtId="0" fontId="4" fillId="0" borderId="40" xfId="2" applyFont="1" applyBorder="1" applyAlignment="1" applyProtection="1">
      <alignment horizontal="center" vertical="center"/>
    </xf>
    <xf numFmtId="0" fontId="4" fillId="0" borderId="39" xfId="2" applyFont="1" applyBorder="1" applyAlignment="1" applyProtection="1">
      <alignment horizontal="center" vertical="center"/>
    </xf>
    <xf numFmtId="0" fontId="4" fillId="0" borderId="39" xfId="2" applyFont="1" applyBorder="1" applyAlignment="1" applyProtection="1">
      <alignment horizontal="center"/>
    </xf>
    <xf numFmtId="0" fontId="4" fillId="0" borderId="38" xfId="2" applyFont="1" applyBorder="1" applyAlignment="1" applyProtection="1">
      <alignment horizontal="center"/>
    </xf>
    <xf numFmtId="0" fontId="4" fillId="0" borderId="22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24" xfId="2" applyFont="1" applyBorder="1" applyAlignment="1" applyProtection="1">
      <alignment horizontal="center"/>
    </xf>
    <xf numFmtId="0" fontId="4" fillId="0" borderId="12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/>
    </xf>
    <xf numFmtId="1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Border="1" applyProtection="1"/>
    <xf numFmtId="49" fontId="4" fillId="0" borderId="1" xfId="2" applyNumberFormat="1" applyFont="1" applyBorder="1" applyAlignment="1" applyProtection="1">
      <alignment horizontal="center" vertical="center" shrinkToFit="1"/>
    </xf>
    <xf numFmtId="49" fontId="8" fillId="0" borderId="1" xfId="2" applyNumberFormat="1" applyFont="1" applyBorder="1" applyAlignment="1" applyProtection="1">
      <alignment vertical="center" shrinkToFit="1"/>
    </xf>
    <xf numFmtId="0" fontId="12" fillId="0" borderId="0" xfId="2" applyFont="1" applyProtection="1"/>
    <xf numFmtId="2" fontId="12" fillId="0" borderId="0" xfId="2" applyNumberFormat="1" applyFont="1" applyProtection="1"/>
    <xf numFmtId="0" fontId="4" fillId="0" borderId="30" xfId="2" applyFont="1" applyBorder="1" applyProtection="1"/>
    <xf numFmtId="0" fontId="4" fillId="0" borderId="3" xfId="2" applyFont="1" applyBorder="1" applyProtection="1"/>
    <xf numFmtId="0" fontId="4" fillId="0" borderId="22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left"/>
    </xf>
    <xf numFmtId="0" fontId="4" fillId="0" borderId="21" xfId="2" applyFont="1" applyBorder="1" applyAlignment="1" applyProtection="1">
      <alignment horizontal="left"/>
    </xf>
    <xf numFmtId="0" fontId="4" fillId="0" borderId="21" xfId="2" applyFont="1" applyBorder="1" applyAlignment="1" applyProtection="1"/>
    <xf numFmtId="0" fontId="4" fillId="0" borderId="23" xfId="2" applyFont="1" applyBorder="1" applyAlignment="1" applyProtection="1">
      <alignment horizontal="center"/>
    </xf>
    <xf numFmtId="0" fontId="4" fillId="0" borderId="20" xfId="2" applyFont="1" applyBorder="1" applyAlignment="1" applyProtection="1">
      <alignment horizontal="center"/>
    </xf>
    <xf numFmtId="164" fontId="4" fillId="0" borderId="20" xfId="2" applyNumberFormat="1" applyFont="1" applyBorder="1" applyAlignment="1" applyProtection="1">
      <alignment horizontal="center" vertical="center"/>
    </xf>
    <xf numFmtId="0" fontId="4" fillId="0" borderId="28" xfId="2" applyFont="1" applyBorder="1" applyAlignment="1" applyProtection="1">
      <alignment horizontal="center"/>
    </xf>
    <xf numFmtId="0" fontId="4" fillId="0" borderId="27" xfId="2" applyFont="1" applyBorder="1" applyAlignment="1" applyProtection="1">
      <alignment horizontal="left"/>
    </xf>
    <xf numFmtId="0" fontId="4" fillId="0" borderId="9" xfId="2" applyFont="1" applyBorder="1" applyAlignment="1" applyProtection="1">
      <alignment horizontal="center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25" xfId="2" applyFont="1" applyFill="1" applyBorder="1" applyAlignment="1" applyProtection="1">
      <alignment horizontal="center" vertical="center"/>
    </xf>
    <xf numFmtId="0" fontId="8" fillId="0" borderId="3" xfId="2" applyFont="1" applyFill="1" applyBorder="1" applyAlignment="1" applyProtection="1">
      <alignment horizontal="center" vertical="center"/>
    </xf>
    <xf numFmtId="0" fontId="4" fillId="0" borderId="8" xfId="2" applyFont="1" applyBorder="1" applyProtection="1"/>
    <xf numFmtId="0" fontId="4" fillId="0" borderId="23" xfId="2" applyFont="1" applyBorder="1" applyProtection="1"/>
    <xf numFmtId="0" fontId="4" fillId="0" borderId="9" xfId="2" applyFont="1" applyBorder="1" applyProtection="1"/>
    <xf numFmtId="0" fontId="4" fillId="0" borderId="22" xfId="2" applyFont="1" applyFill="1" applyBorder="1" applyAlignment="1" applyProtection="1">
      <alignment vertical="top"/>
    </xf>
    <xf numFmtId="0" fontId="4" fillId="0" borderId="0" xfId="2" applyFont="1" applyFill="1" applyBorder="1" applyAlignment="1" applyProtection="1">
      <alignment vertical="top"/>
    </xf>
    <xf numFmtId="0" fontId="4" fillId="0" borderId="0" xfId="6"/>
    <xf numFmtId="49" fontId="4" fillId="0" borderId="0" xfId="6" applyNumberFormat="1" applyBorder="1" applyAlignment="1"/>
    <xf numFmtId="0" fontId="4" fillId="0" borderId="0" xfId="6" applyFont="1" applyBorder="1" applyAlignment="1">
      <alignment horizontal="left"/>
    </xf>
    <xf numFmtId="0" fontId="4" fillId="0" borderId="0" xfId="6" applyBorder="1"/>
    <xf numFmtId="0" fontId="4" fillId="0" borderId="0" xfId="6" applyAlignment="1">
      <alignment horizontal="center"/>
    </xf>
    <xf numFmtId="0" fontId="4" fillId="0" borderId="0" xfId="6" applyBorder="1" applyAlignment="1">
      <alignment horizontal="center"/>
    </xf>
    <xf numFmtId="49" fontId="4" fillId="0" borderId="0" xfId="6" applyNumberFormat="1" applyFont="1" applyBorder="1" applyAlignment="1">
      <alignment vertical="center"/>
    </xf>
    <xf numFmtId="0" fontId="20" fillId="0" borderId="0" xfId="6" applyFont="1"/>
    <xf numFmtId="0" fontId="21" fillId="0" borderId="0" xfId="6" applyFont="1" applyBorder="1"/>
    <xf numFmtId="0" fontId="21" fillId="0" borderId="0" xfId="6" applyFont="1"/>
    <xf numFmtId="2" fontId="10" fillId="0" borderId="0" xfId="6" applyNumberFormat="1" applyFont="1" applyBorder="1" applyAlignment="1"/>
    <xf numFmtId="2" fontId="4" fillId="0" borderId="0" xfId="6" applyNumberFormat="1" applyBorder="1" applyAlignment="1"/>
    <xf numFmtId="49" fontId="4" fillId="0" borderId="0" xfId="6" applyNumberFormat="1" applyAlignment="1"/>
    <xf numFmtId="2" fontId="4" fillId="0" borderId="0" xfId="6" applyNumberFormat="1" applyFont="1" applyBorder="1" applyAlignment="1">
      <alignment vertical="center"/>
    </xf>
    <xf numFmtId="49" fontId="4" fillId="0" borderId="0" xfId="6" applyNumberFormat="1" applyAlignment="1">
      <alignment vertical="center"/>
    </xf>
    <xf numFmtId="0" fontId="4" fillId="0" borderId="0" xfId="6" applyAlignment="1">
      <alignment horizontal="left"/>
    </xf>
    <xf numFmtId="49" fontId="4" fillId="0" borderId="0" xfId="6" applyNumberFormat="1" applyFont="1" applyAlignment="1">
      <alignment vertical="center"/>
    </xf>
    <xf numFmtId="4" fontId="9" fillId="6" borderId="62" xfId="6" applyNumberFormat="1" applyFont="1" applyFill="1" applyBorder="1" applyAlignment="1" applyProtection="1">
      <alignment horizontal="center" vertical="center"/>
    </xf>
    <xf numFmtId="2" fontId="4" fillId="0" borderId="0" xfId="6" applyNumberFormat="1" applyFont="1" applyBorder="1" applyAlignment="1"/>
    <xf numFmtId="0" fontId="4" fillId="0" borderId="0" xfId="6" applyFont="1" applyAlignment="1">
      <alignment horizontal="left"/>
    </xf>
    <xf numFmtId="49" fontId="4" fillId="0" borderId="0" xfId="6" applyNumberFormat="1" applyFont="1" applyAlignment="1"/>
    <xf numFmtId="0" fontId="22" fillId="0" borderId="57" xfId="6" applyFont="1" applyBorder="1" applyAlignment="1" applyProtection="1">
      <alignment horizontal="center" vertical="center" wrapText="1"/>
    </xf>
    <xf numFmtId="0" fontId="23" fillId="0" borderId="25" xfId="6" applyFont="1" applyBorder="1" applyAlignment="1">
      <alignment horizontal="center" vertical="center" wrapText="1"/>
    </xf>
    <xf numFmtId="0" fontId="24" fillId="0" borderId="0" xfId="6" applyFont="1" applyAlignment="1">
      <alignment wrapText="1"/>
    </xf>
    <xf numFmtId="0" fontId="22" fillId="0" borderId="12" xfId="6" applyFont="1" applyBorder="1" applyAlignment="1" applyProtection="1">
      <alignment horizontal="center" vertical="center" wrapText="1"/>
    </xf>
    <xf numFmtId="0" fontId="23" fillId="0" borderId="1" xfId="6" applyFont="1" applyBorder="1" applyAlignment="1" applyProtection="1">
      <alignment vertical="center" wrapText="1"/>
    </xf>
    <xf numFmtId="0" fontId="22" fillId="0" borderId="52" xfId="6" applyFont="1" applyBorder="1" applyAlignment="1" applyProtection="1">
      <alignment horizontal="center" vertical="center" wrapText="1"/>
    </xf>
    <xf numFmtId="0" fontId="23" fillId="0" borderId="65" xfId="6" applyFont="1" applyBorder="1" applyAlignment="1" applyProtection="1">
      <alignment vertical="center" wrapText="1"/>
    </xf>
    <xf numFmtId="0" fontId="18" fillId="0" borderId="80" xfId="6" applyFont="1" applyBorder="1" applyAlignment="1" applyProtection="1">
      <alignment horizontal="left" vertical="center"/>
    </xf>
    <xf numFmtId="0" fontId="22" fillId="0" borderId="80" xfId="6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5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9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vertical="top"/>
    </xf>
    <xf numFmtId="4" fontId="8" fillId="0" borderId="72" xfId="6" applyNumberFormat="1" applyFont="1" applyBorder="1" applyAlignment="1" applyProtection="1">
      <alignment vertical="center"/>
    </xf>
    <xf numFmtId="4" fontId="8" fillId="0" borderId="71" xfId="6" applyNumberFormat="1" applyFont="1" applyBorder="1" applyAlignment="1" applyProtection="1">
      <alignment vertical="center"/>
    </xf>
    <xf numFmtId="0" fontId="26" fillId="0" borderId="0" xfId="0" applyFont="1"/>
    <xf numFmtId="0" fontId="0" fillId="0" borderId="0" xfId="0" applyBorder="1" applyAlignment="1" applyProtection="1"/>
    <xf numFmtId="0" fontId="26" fillId="0" borderId="80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81" xfId="0" applyFont="1" applyBorder="1" applyAlignment="1">
      <alignment horizontal="center" vertical="top" wrapText="1"/>
    </xf>
    <xf numFmtId="4" fontId="27" fillId="0" borderId="9" xfId="0" applyNumberFormat="1" applyFont="1" applyFill="1" applyBorder="1" applyAlignment="1">
      <alignment horizontal="center" vertical="center"/>
    </xf>
    <xf numFmtId="4" fontId="28" fillId="0" borderId="9" xfId="0" applyNumberFormat="1" applyFont="1" applyFill="1" applyBorder="1" applyAlignment="1">
      <alignment horizontal="right" vertical="center"/>
    </xf>
    <xf numFmtId="0" fontId="26" fillId="0" borderId="9" xfId="0" applyFont="1" applyFill="1" applyBorder="1" applyAlignment="1">
      <alignment horizontal="right" vertical="top" wrapText="1"/>
    </xf>
    <xf numFmtId="0" fontId="0" fillId="0" borderId="0" xfId="0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Border="1" applyAlignment="1" applyProtection="1">
      <alignment vertical="center" shrinkToFit="1"/>
    </xf>
    <xf numFmtId="0" fontId="29" fillId="0" borderId="0" xfId="6" applyFont="1"/>
    <xf numFmtId="165" fontId="10" fillId="0" borderId="0" xfId="0" applyNumberFormat="1" applyFont="1" applyBorder="1" applyAlignment="1" applyProtection="1">
      <alignment vertical="center" shrinkToFit="1"/>
    </xf>
    <xf numFmtId="165" fontId="10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0" xfId="6" applyFont="1" applyBorder="1" applyAlignment="1" applyProtection="1">
      <alignment horizontal="left" vertical="center"/>
    </xf>
    <xf numFmtId="49" fontId="4" fillId="0" borderId="0" xfId="6" applyNumberFormat="1" applyBorder="1" applyAlignment="1" applyProtection="1">
      <alignment horizontal="left" vertical="center"/>
    </xf>
    <xf numFmtId="14" fontId="4" fillId="0" borderId="0" xfId="6" applyNumberFormat="1" applyBorder="1" applyAlignment="1" applyProtection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85" xfId="0" applyFill="1" applyBorder="1" applyAlignment="1">
      <alignment horizontal="center" vertical="center" wrapText="1"/>
    </xf>
    <xf numFmtId="0" fontId="4" fillId="0" borderId="0" xfId="6" applyFont="1" applyBorder="1"/>
    <xf numFmtId="43" fontId="0" fillId="0" borderId="1" xfId="0" applyNumberFormat="1" applyFill="1" applyBorder="1" applyAlignment="1">
      <alignment horizontal="center" vertical="top" wrapText="1"/>
    </xf>
    <xf numFmtId="166" fontId="0" fillId="0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right" vertical="center" wrapText="1"/>
    </xf>
    <xf numFmtId="0" fontId="4" fillId="0" borderId="1" xfId="6" applyBorder="1"/>
    <xf numFmtId="166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12" borderId="0" xfId="0" applyFill="1" applyAlignment="1">
      <alignment wrapText="1"/>
    </xf>
    <xf numFmtId="4" fontId="9" fillId="6" borderId="72" xfId="6" applyNumberFormat="1" applyFont="1" applyFill="1" applyBorder="1" applyAlignment="1" applyProtection="1">
      <alignment horizontal="center" vertical="center"/>
    </xf>
    <xf numFmtId="0" fontId="0" fillId="13" borderId="0" xfId="0" applyFill="1" applyAlignment="1">
      <alignment wrapText="1"/>
    </xf>
    <xf numFmtId="0" fontId="0" fillId="0" borderId="0" xfId="0" applyNumberFormat="1" applyProtection="1">
      <protection locked="0"/>
    </xf>
    <xf numFmtId="10" fontId="0" fillId="0" borderId="0" xfId="3" applyNumberFormat="1" applyFont="1" applyFill="1"/>
    <xf numFmtId="0" fontId="0" fillId="9" borderId="0" xfId="0" applyFill="1" applyAlignment="1">
      <alignment horizontal="center" wrapText="1"/>
    </xf>
    <xf numFmtId="167" fontId="0" fillId="0" borderId="0" xfId="0" applyNumberFormat="1" applyAlignment="1" applyProtection="1">
      <alignment wrapText="1"/>
      <protection locked="0"/>
    </xf>
    <xf numFmtId="0" fontId="9" fillId="0" borderId="12" xfId="6" applyFont="1" applyBorder="1" applyAlignment="1" applyProtection="1">
      <alignment horizontal="left" vertical="top"/>
    </xf>
    <xf numFmtId="4" fontId="0" fillId="0" borderId="0" xfId="0" applyNumberFormat="1" applyProtection="1">
      <protection locked="0"/>
    </xf>
    <xf numFmtId="4" fontId="0" fillId="0" borderId="0" xfId="0" applyNumberFormat="1" applyFill="1"/>
    <xf numFmtId="0" fontId="0" fillId="0" borderId="0" xfId="3" applyNumberFormat="1" applyFont="1" applyFill="1" applyProtection="1">
      <protection locked="0"/>
    </xf>
    <xf numFmtId="4" fontId="0" fillId="0" borderId="13" xfId="1" applyNumberFormat="1" applyFont="1" applyBorder="1" applyAlignment="1" applyProtection="1">
      <alignment horizontal="center" vertical="center"/>
      <protection locked="0"/>
    </xf>
    <xf numFmtId="4" fontId="0" fillId="3" borderId="13" xfId="1" applyNumberFormat="1" applyFont="1" applyFill="1" applyBorder="1" applyAlignment="1" applyProtection="1">
      <alignment horizontal="center" vertical="center"/>
    </xf>
    <xf numFmtId="0" fontId="0" fillId="3" borderId="57" xfId="0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12" xfId="0" applyFill="1" applyBorder="1" applyAlignment="1">
      <alignment vertical="center" wrapText="1"/>
    </xf>
    <xf numFmtId="0" fontId="2" fillId="4" borderId="14" xfId="0" applyFont="1" applyFill="1" applyBorder="1" applyAlignment="1">
      <alignment vertical="center"/>
    </xf>
    <xf numFmtId="0" fontId="2" fillId="4" borderId="14" xfId="0" applyFont="1" applyFill="1" applyBorder="1" applyAlignment="1" applyProtection="1">
      <alignment vertical="center" wrapText="1"/>
    </xf>
    <xf numFmtId="4" fontId="0" fillId="0" borderId="0" xfId="0" applyNumberFormat="1" applyAlignment="1" applyProtection="1">
      <alignment wrapText="1"/>
      <protection locked="0"/>
    </xf>
    <xf numFmtId="0" fontId="0" fillId="14" borderId="0" xfId="0" applyFill="1" applyAlignment="1">
      <alignment wrapText="1"/>
    </xf>
    <xf numFmtId="4" fontId="0" fillId="14" borderId="0" xfId="0" applyNumberFormat="1" applyFill="1" applyAlignment="1">
      <alignment wrapText="1"/>
    </xf>
    <xf numFmtId="0" fontId="0" fillId="15" borderId="0" xfId="0" applyFill="1" applyAlignment="1">
      <alignment wrapText="1"/>
    </xf>
    <xf numFmtId="0" fontId="0" fillId="2" borderId="0" xfId="0" applyFill="1" applyAlignment="1">
      <alignment wrapText="1"/>
    </xf>
    <xf numFmtId="4" fontId="0" fillId="0" borderId="0" xfId="0" applyNumberFormat="1" applyAlignment="1" applyProtection="1">
      <alignment wrapText="1"/>
    </xf>
    <xf numFmtId="4" fontId="0" fillId="0" borderId="0" xfId="0" applyNumberFormat="1" applyFill="1" applyProtection="1"/>
    <xf numFmtId="10" fontId="0" fillId="0" borderId="0" xfId="3" applyNumberFormat="1" applyFont="1" applyFill="1" applyProtection="1"/>
    <xf numFmtId="0" fontId="0" fillId="0" borderId="86" xfId="0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14" fontId="4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>
      <alignment wrapText="1"/>
    </xf>
    <xf numFmtId="0" fontId="4" fillId="0" borderId="37" xfId="2" applyFont="1" applyBorder="1" applyAlignment="1" applyProtection="1">
      <alignment horizontal="center"/>
    </xf>
    <xf numFmtId="0" fontId="4" fillId="0" borderId="55" xfId="2" applyFont="1" applyBorder="1" applyAlignment="1" applyProtection="1"/>
    <xf numFmtId="0" fontId="2" fillId="4" borderId="87" xfId="0" applyFont="1" applyFill="1" applyBorder="1" applyAlignment="1" applyProtection="1">
      <alignment horizontal="center" vertical="center"/>
    </xf>
    <xf numFmtId="0" fontId="2" fillId="4" borderId="88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4" fillId="0" borderId="22" xfId="2" applyFont="1" applyBorder="1" applyAlignment="1" applyProtection="1">
      <alignment horizontal="right"/>
    </xf>
    <xf numFmtId="0" fontId="4" fillId="0" borderId="24" xfId="2" applyFont="1" applyBorder="1" applyAlignment="1" applyProtection="1">
      <alignment horizontal="right"/>
    </xf>
    <xf numFmtId="0" fontId="4" fillId="0" borderId="14" xfId="2" applyFont="1" applyBorder="1" applyAlignment="1" applyProtection="1">
      <alignment horizontal="center"/>
    </xf>
    <xf numFmtId="0" fontId="4" fillId="0" borderId="26" xfId="2" applyFont="1" applyBorder="1" applyAlignment="1" applyProtection="1">
      <alignment horizontal="center"/>
    </xf>
    <xf numFmtId="0" fontId="4" fillId="0" borderId="15" xfId="2" applyFont="1" applyBorder="1" applyAlignment="1" applyProtection="1">
      <alignment horizontal="center"/>
    </xf>
    <xf numFmtId="0" fontId="4" fillId="0" borderId="0" xfId="2" applyFont="1" applyBorder="1" applyAlignment="1" applyProtection="1">
      <alignment horizontal="right"/>
    </xf>
    <xf numFmtId="0" fontId="4" fillId="0" borderId="23" xfId="2" applyFont="1" applyBorder="1" applyAlignment="1" applyProtection="1">
      <alignment horizontal="center"/>
    </xf>
    <xf numFmtId="0" fontId="4" fillId="0" borderId="21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left"/>
    </xf>
    <xf numFmtId="0" fontId="4" fillId="0" borderId="29" xfId="2" applyFont="1" applyBorder="1" applyAlignment="1" applyProtection="1">
      <alignment horizontal="center"/>
    </xf>
    <xf numFmtId="0" fontId="4" fillId="0" borderId="9" xfId="2" applyFont="1" applyBorder="1" applyAlignment="1" applyProtection="1">
      <alignment horizontal="center"/>
    </xf>
    <xf numFmtId="0" fontId="4" fillId="0" borderId="24" xfId="2" applyFont="1" applyBorder="1" applyAlignment="1" applyProtection="1">
      <alignment horizontal="left"/>
    </xf>
    <xf numFmtId="14" fontId="9" fillId="0" borderId="14" xfId="2" applyNumberFormat="1" applyFont="1" applyBorder="1" applyAlignment="1" applyProtection="1">
      <alignment horizontal="center"/>
      <protection locked="0"/>
    </xf>
    <xf numFmtId="14" fontId="9" fillId="0" borderId="26" xfId="2" applyNumberFormat="1" applyFont="1" applyBorder="1" applyAlignment="1" applyProtection="1">
      <alignment horizontal="center"/>
      <protection locked="0"/>
    </xf>
    <xf numFmtId="14" fontId="9" fillId="0" borderId="28" xfId="2" applyNumberFormat="1" applyFont="1" applyBorder="1" applyAlignment="1" applyProtection="1">
      <alignment horizontal="center"/>
      <protection locked="0"/>
    </xf>
    <xf numFmtId="14" fontId="4" fillId="0" borderId="14" xfId="2" applyNumberFormat="1" applyFont="1" applyBorder="1" applyAlignment="1" applyProtection="1">
      <alignment horizontal="center"/>
      <protection locked="0"/>
    </xf>
    <xf numFmtId="14" fontId="4" fillId="0" borderId="26" xfId="2" applyNumberFormat="1" applyFont="1" applyBorder="1" applyAlignment="1" applyProtection="1">
      <alignment horizontal="center"/>
      <protection locked="0"/>
    </xf>
    <xf numFmtId="14" fontId="4" fillId="0" borderId="15" xfId="2" applyNumberFormat="1" applyFont="1" applyBorder="1" applyAlignment="1" applyProtection="1">
      <alignment horizontal="center"/>
      <protection locked="0"/>
    </xf>
    <xf numFmtId="0" fontId="8" fillId="5" borderId="14" xfId="2" applyFont="1" applyFill="1" applyBorder="1" applyAlignment="1" applyProtection="1">
      <alignment horizontal="center" vertical="center"/>
    </xf>
    <xf numFmtId="0" fontId="8" fillId="5" borderId="26" xfId="2" applyFont="1" applyFill="1" applyBorder="1" applyAlignment="1" applyProtection="1">
      <alignment horizontal="center" vertical="center"/>
    </xf>
    <xf numFmtId="0" fontId="8" fillId="5" borderId="15" xfId="2" applyFont="1" applyFill="1" applyBorder="1" applyAlignment="1" applyProtection="1">
      <alignment horizontal="center" vertical="center"/>
    </xf>
    <xf numFmtId="0" fontId="4" fillId="0" borderId="22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center" shrinkToFit="1"/>
      <protection locked="0"/>
    </xf>
    <xf numFmtId="0" fontId="4" fillId="0" borderId="20" xfId="2" applyFont="1" applyBorder="1" applyAlignment="1" applyProtection="1">
      <alignment horizontal="center" shrinkToFit="1"/>
      <protection locked="0"/>
    </xf>
    <xf numFmtId="0" fontId="4" fillId="0" borderId="24" xfId="2" applyFont="1" applyBorder="1" applyAlignment="1" applyProtection="1">
      <alignment horizontal="center" shrinkToFit="1"/>
      <protection locked="0"/>
    </xf>
    <xf numFmtId="0" fontId="4" fillId="0" borderId="0" xfId="2" applyFont="1" applyBorder="1" applyAlignment="1" applyProtection="1">
      <alignment horizontal="center"/>
    </xf>
    <xf numFmtId="0" fontId="4" fillId="0" borderId="20" xfId="2" applyFont="1" applyBorder="1" applyAlignment="1" applyProtection="1">
      <alignment horizontal="center"/>
    </xf>
    <xf numFmtId="0" fontId="4" fillId="0" borderId="24" xfId="2" applyFont="1" applyBorder="1" applyAlignment="1" applyProtection="1">
      <alignment horizontal="center"/>
    </xf>
    <xf numFmtId="0" fontId="8" fillId="6" borderId="22" xfId="2" applyFont="1" applyFill="1" applyBorder="1" applyAlignment="1" applyProtection="1">
      <alignment horizontal="left" vertical="top" wrapText="1"/>
      <protection locked="0"/>
    </xf>
    <xf numFmtId="0" fontId="4" fillId="6" borderId="0" xfId="2" applyFont="1" applyFill="1" applyBorder="1" applyAlignment="1" applyProtection="1">
      <alignment horizontal="left" vertical="top" wrapText="1"/>
      <protection locked="0"/>
    </xf>
    <xf numFmtId="0" fontId="4" fillId="6" borderId="24" xfId="2" applyFont="1" applyFill="1" applyBorder="1" applyAlignment="1" applyProtection="1">
      <alignment horizontal="left" vertical="top" wrapText="1"/>
      <protection locked="0"/>
    </xf>
    <xf numFmtId="0" fontId="4" fillId="6" borderId="22" xfId="2" applyFont="1" applyFill="1" applyBorder="1" applyAlignment="1" applyProtection="1">
      <alignment horizontal="left" vertical="top" wrapText="1"/>
      <protection locked="0"/>
    </xf>
    <xf numFmtId="0" fontId="4" fillId="6" borderId="8" xfId="2" applyFont="1" applyFill="1" applyBorder="1" applyAlignment="1" applyProtection="1">
      <alignment horizontal="left" vertical="top" wrapText="1"/>
      <protection locked="0"/>
    </xf>
    <xf numFmtId="0" fontId="4" fillId="6" borderId="23" xfId="2" applyFont="1" applyFill="1" applyBorder="1" applyAlignment="1" applyProtection="1">
      <alignment horizontal="left" vertical="top" wrapText="1"/>
      <protection locked="0"/>
    </xf>
    <xf numFmtId="0" fontId="4" fillId="6" borderId="9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Border="1" applyAlignment="1" applyProtection="1">
      <alignment horizontal="center"/>
      <protection locked="0"/>
    </xf>
    <xf numFmtId="0" fontId="4" fillId="0" borderId="20" xfId="2" applyFont="1" applyBorder="1" applyAlignment="1" applyProtection="1">
      <alignment horizontal="center"/>
      <protection locked="0"/>
    </xf>
    <xf numFmtId="49" fontId="4" fillId="0" borderId="1" xfId="2" applyNumberFormat="1" applyFont="1" applyBorder="1" applyAlignment="1" applyProtection="1">
      <alignment horizontal="center" vertical="center" shrinkToFit="1"/>
    </xf>
    <xf numFmtId="4" fontId="8" fillId="0" borderId="1" xfId="2" applyNumberFormat="1" applyFont="1" applyBorder="1" applyAlignment="1" applyProtection="1">
      <alignment horizontal="center" vertical="center" shrinkToFit="1"/>
    </xf>
    <xf numFmtId="4" fontId="8" fillId="0" borderId="1" xfId="2" applyNumberFormat="1" applyFont="1" applyBorder="1" applyAlignment="1" applyProtection="1">
      <alignment horizontal="center" vertical="center"/>
    </xf>
    <xf numFmtId="4" fontId="8" fillId="0" borderId="13" xfId="2" applyNumberFormat="1" applyFont="1" applyBorder="1" applyAlignment="1" applyProtection="1">
      <alignment horizontal="center" vertical="center"/>
    </xf>
    <xf numFmtId="1" fontId="12" fillId="0" borderId="22" xfId="2" applyNumberFormat="1" applyFont="1" applyBorder="1" applyAlignment="1" applyProtection="1">
      <alignment horizontal="right" vertical="center" shrinkToFit="1"/>
    </xf>
    <xf numFmtId="1" fontId="12" fillId="0" borderId="0" xfId="2" applyNumberFormat="1" applyFont="1" applyBorder="1" applyAlignment="1" applyProtection="1">
      <alignment horizontal="right" vertical="center" shrinkToFit="1"/>
    </xf>
    <xf numFmtId="165" fontId="12" fillId="0" borderId="0" xfId="2" applyNumberFormat="1" applyFont="1" applyBorder="1" applyAlignment="1" applyProtection="1">
      <alignment horizontal="center" vertical="center" shrinkToFit="1"/>
    </xf>
    <xf numFmtId="165" fontId="12" fillId="0" borderId="24" xfId="2" applyNumberFormat="1" applyFont="1" applyBorder="1" applyAlignment="1" applyProtection="1">
      <alignment horizontal="center" vertical="center" shrinkToFit="1"/>
    </xf>
    <xf numFmtId="1" fontId="10" fillId="0" borderId="22" xfId="2" applyNumberFormat="1" applyFont="1" applyBorder="1" applyAlignment="1" applyProtection="1">
      <alignment horizontal="center" vertical="center" shrinkToFit="1"/>
    </xf>
    <xf numFmtId="1" fontId="10" fillId="0" borderId="0" xfId="2" applyNumberFormat="1" applyFont="1" applyBorder="1" applyAlignment="1" applyProtection="1">
      <alignment horizontal="center" vertical="center" shrinkToFit="1"/>
    </xf>
    <xf numFmtId="165" fontId="10" fillId="8" borderId="0" xfId="2" applyNumberFormat="1" applyFont="1" applyFill="1" applyBorder="1" applyAlignment="1" applyProtection="1">
      <alignment horizontal="center" vertical="center" shrinkToFit="1"/>
    </xf>
    <xf numFmtId="165" fontId="10" fillId="8" borderId="24" xfId="2" applyNumberFormat="1" applyFont="1" applyFill="1" applyBorder="1" applyAlignment="1" applyProtection="1">
      <alignment horizontal="center" vertical="center" shrinkToFit="1"/>
    </xf>
    <xf numFmtId="1" fontId="10" fillId="0" borderId="12" xfId="2" applyNumberFormat="1" applyFont="1" applyBorder="1" applyAlignment="1" applyProtection="1">
      <alignment horizontal="center" vertical="center" shrinkToFit="1"/>
    </xf>
    <xf numFmtId="1" fontId="10" fillId="0" borderId="1" xfId="2" applyNumberFormat="1" applyFont="1" applyBorder="1" applyAlignment="1" applyProtection="1">
      <alignment horizontal="center" vertical="center" shrinkToFit="1"/>
    </xf>
    <xf numFmtId="4" fontId="10" fillId="0" borderId="1" xfId="2" applyNumberFormat="1" applyFont="1" applyBorder="1" applyAlignment="1" applyProtection="1">
      <alignment horizontal="center" vertical="center" shrinkToFit="1"/>
    </xf>
    <xf numFmtId="1" fontId="10" fillId="0" borderId="34" xfId="2" applyNumberFormat="1" applyFont="1" applyBorder="1" applyAlignment="1" applyProtection="1">
      <alignment horizontal="center" vertical="center" shrinkToFit="1"/>
    </xf>
    <xf numFmtId="1" fontId="10" fillId="0" borderId="33" xfId="2" applyNumberFormat="1" applyFont="1" applyBorder="1" applyAlignment="1" applyProtection="1">
      <alignment horizontal="center" vertical="center" shrinkToFit="1"/>
    </xf>
    <xf numFmtId="1" fontId="10" fillId="0" borderId="7" xfId="2" applyNumberFormat="1" applyFont="1" applyBorder="1" applyAlignment="1" applyProtection="1">
      <alignment horizontal="center" vertical="center" shrinkToFit="1"/>
    </xf>
    <xf numFmtId="1" fontId="10" fillId="0" borderId="32" xfId="2" applyNumberFormat="1" applyFont="1" applyBorder="1" applyAlignment="1" applyProtection="1">
      <alignment horizontal="center" vertical="center" shrinkToFit="1"/>
    </xf>
    <xf numFmtId="1" fontId="10" fillId="0" borderId="31" xfId="2" applyNumberFormat="1" applyFont="1" applyBorder="1" applyAlignment="1" applyProtection="1">
      <alignment horizontal="center" vertical="center" shrinkToFit="1"/>
    </xf>
    <xf numFmtId="1" fontId="10" fillId="0" borderId="5" xfId="2" applyNumberFormat="1" applyFont="1" applyBorder="1" applyAlignment="1" applyProtection="1">
      <alignment horizontal="center" vertical="center" shrinkToFit="1"/>
    </xf>
    <xf numFmtId="0" fontId="13" fillId="5" borderId="2" xfId="2" applyFont="1" applyFill="1" applyBorder="1" applyAlignment="1" applyProtection="1">
      <alignment horizontal="center" vertical="center" shrinkToFit="1"/>
    </xf>
    <xf numFmtId="0" fontId="13" fillId="5" borderId="25" xfId="2" applyFont="1" applyFill="1" applyBorder="1" applyAlignment="1" applyProtection="1">
      <alignment horizontal="center" vertical="center" shrinkToFit="1"/>
    </xf>
    <xf numFmtId="0" fontId="13" fillId="5" borderId="3" xfId="2" applyFont="1" applyFill="1" applyBorder="1" applyAlignment="1" applyProtection="1">
      <alignment horizontal="center" vertical="center" shrinkToFit="1"/>
    </xf>
    <xf numFmtId="0" fontId="13" fillId="5" borderId="8" xfId="2" applyFont="1" applyFill="1" applyBorder="1" applyAlignment="1" applyProtection="1">
      <alignment horizontal="center" vertical="center" shrinkToFit="1"/>
    </xf>
    <xf numFmtId="0" fontId="13" fillId="5" borderId="23" xfId="2" applyFont="1" applyFill="1" applyBorder="1" applyAlignment="1" applyProtection="1">
      <alignment horizontal="center" vertical="center" shrinkToFit="1"/>
    </xf>
    <xf numFmtId="0" fontId="13" fillId="5" borderId="0" xfId="2" applyFont="1" applyFill="1" applyBorder="1" applyAlignment="1" applyProtection="1">
      <alignment horizontal="center" vertical="center" shrinkToFit="1"/>
    </xf>
    <xf numFmtId="0" fontId="13" fillId="5" borderId="24" xfId="2" applyFont="1" applyFill="1" applyBorder="1" applyAlignment="1" applyProtection="1">
      <alignment horizontal="center" vertical="center" shrinkToFit="1"/>
    </xf>
    <xf numFmtId="0" fontId="4" fillId="0" borderId="36" xfId="2" applyFont="1" applyFill="1" applyBorder="1" applyAlignment="1" applyProtection="1">
      <alignment horizontal="center" vertical="center" wrapText="1"/>
    </xf>
    <xf numFmtId="0" fontId="4" fillId="0" borderId="37" xfId="2" applyFont="1" applyFill="1" applyBorder="1" applyAlignment="1" applyProtection="1">
      <alignment horizontal="center" vertical="center" wrapText="1"/>
    </xf>
    <xf numFmtId="0" fontId="4" fillId="0" borderId="35" xfId="2" applyFont="1" applyFill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0" fontId="4" fillId="0" borderId="50" xfId="2" applyFont="1" applyBorder="1" applyAlignment="1" applyProtection="1">
      <alignment horizontal="center" vertical="center"/>
    </xf>
    <xf numFmtId="0" fontId="4" fillId="0" borderId="49" xfId="2" applyFont="1" applyBorder="1" applyAlignment="1" applyProtection="1">
      <alignment horizontal="center" vertical="center"/>
    </xf>
    <xf numFmtId="0" fontId="4" fillId="0" borderId="48" xfId="2" applyFont="1" applyBorder="1" applyAlignment="1" applyProtection="1">
      <alignment horizontal="center" vertical="center"/>
    </xf>
    <xf numFmtId="0" fontId="4" fillId="0" borderId="47" xfId="2" applyFont="1" applyBorder="1" applyAlignment="1" applyProtection="1">
      <alignment horizontal="center" vertical="center"/>
    </xf>
    <xf numFmtId="0" fontId="4" fillId="0" borderId="37" xfId="2" applyFont="1" applyBorder="1" applyAlignment="1" applyProtection="1">
      <alignment horizontal="center" vertical="center"/>
    </xf>
    <xf numFmtId="0" fontId="4" fillId="0" borderId="36" xfId="2" applyFont="1" applyBorder="1" applyAlignment="1" applyProtection="1">
      <alignment horizontal="center" vertical="center"/>
    </xf>
    <xf numFmtId="0" fontId="4" fillId="0" borderId="46" xfId="2" applyFont="1" applyBorder="1" applyAlignment="1" applyProtection="1">
      <alignment horizontal="center" vertical="center"/>
    </xf>
    <xf numFmtId="0" fontId="4" fillId="0" borderId="36" xfId="2" applyFont="1" applyBorder="1" applyAlignment="1" applyProtection="1">
      <alignment horizontal="center" wrapText="1"/>
    </xf>
    <xf numFmtId="0" fontId="4" fillId="0" borderId="37" xfId="2" applyFont="1" applyBorder="1" applyAlignment="1" applyProtection="1">
      <alignment horizontal="center" wrapText="1"/>
    </xf>
    <xf numFmtId="0" fontId="4" fillId="0" borderId="36" xfId="2" applyFont="1" applyBorder="1" applyAlignment="1" applyProtection="1">
      <alignment horizontal="center"/>
    </xf>
    <xf numFmtId="0" fontId="4" fillId="0" borderId="37" xfId="2" applyFont="1" applyBorder="1" applyAlignment="1" applyProtection="1">
      <alignment horizontal="center"/>
    </xf>
    <xf numFmtId="0" fontId="4" fillId="0" borderId="35" xfId="2" applyFont="1" applyBorder="1" applyAlignment="1" applyProtection="1">
      <alignment horizontal="center"/>
    </xf>
    <xf numFmtId="0" fontId="4" fillId="0" borderId="45" xfId="2" applyFont="1" applyBorder="1" applyAlignment="1" applyProtection="1">
      <alignment horizontal="center" vertical="center"/>
    </xf>
    <xf numFmtId="0" fontId="4" fillId="0" borderId="43" xfId="2" applyFont="1" applyBorder="1" applyAlignment="1" applyProtection="1">
      <alignment horizontal="center" vertical="center"/>
    </xf>
    <xf numFmtId="0" fontId="4" fillId="0" borderId="42" xfId="2" applyFont="1" applyBorder="1" applyAlignment="1" applyProtection="1">
      <alignment horizontal="center" vertical="center"/>
    </xf>
    <xf numFmtId="0" fontId="4" fillId="0" borderId="44" xfId="2" applyFont="1" applyBorder="1" applyAlignment="1" applyProtection="1">
      <alignment horizontal="center" vertical="center"/>
    </xf>
    <xf numFmtId="0" fontId="4" fillId="0" borderId="42" xfId="2" applyFont="1" applyBorder="1" applyAlignment="1" applyProtection="1">
      <alignment horizontal="center"/>
    </xf>
    <xf numFmtId="0" fontId="4" fillId="0" borderId="43" xfId="2" applyFont="1" applyBorder="1" applyAlignment="1" applyProtection="1">
      <alignment horizontal="center"/>
    </xf>
    <xf numFmtId="0" fontId="4" fillId="0" borderId="41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left" vertical="center"/>
    </xf>
    <xf numFmtId="0" fontId="4" fillId="0" borderId="25" xfId="2" applyFont="1" applyBorder="1" applyAlignment="1" applyProtection="1">
      <alignment horizontal="left" vertical="center"/>
    </xf>
    <xf numFmtId="0" fontId="4" fillId="0" borderId="58" xfId="2" applyFont="1" applyBorder="1" applyAlignment="1" applyProtection="1">
      <alignment horizontal="left" vertical="center"/>
    </xf>
    <xf numFmtId="0" fontId="4" fillId="0" borderId="22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20" xfId="2" applyFont="1" applyBorder="1" applyAlignment="1" applyProtection="1">
      <alignment horizontal="left" vertical="center"/>
    </xf>
    <xf numFmtId="0" fontId="4" fillId="0" borderId="8" xfId="2" applyFont="1" applyBorder="1" applyAlignment="1" applyProtection="1">
      <alignment horizontal="left" vertical="center"/>
    </xf>
    <xf numFmtId="0" fontId="4" fillId="0" borderId="23" xfId="2" applyFont="1" applyBorder="1" applyAlignment="1" applyProtection="1">
      <alignment horizontal="left" vertical="center"/>
    </xf>
    <xf numFmtId="0" fontId="4" fillId="0" borderId="29" xfId="2" applyFont="1" applyBorder="1" applyAlignment="1" applyProtection="1">
      <alignment horizontal="left" vertical="center"/>
    </xf>
    <xf numFmtId="0" fontId="4" fillId="0" borderId="46" xfId="2" applyFont="1" applyBorder="1" applyAlignment="1" applyProtection="1">
      <alignment horizontal="center"/>
    </xf>
    <xf numFmtId="0" fontId="4" fillId="0" borderId="90" xfId="2" applyFont="1" applyBorder="1" applyAlignment="1" applyProtection="1">
      <alignment horizontal="center"/>
    </xf>
    <xf numFmtId="0" fontId="4" fillId="0" borderId="55" xfId="2" applyFont="1" applyBorder="1" applyAlignment="1" applyProtection="1">
      <alignment horizontal="center"/>
    </xf>
    <xf numFmtId="0" fontId="4" fillId="0" borderId="54" xfId="2" applyFont="1" applyBorder="1" applyAlignment="1" applyProtection="1">
      <alignment horizontal="center"/>
    </xf>
    <xf numFmtId="49" fontId="4" fillId="0" borderId="2" xfId="2" applyNumberFormat="1" applyFont="1" applyBorder="1" applyAlignment="1" applyProtection="1">
      <alignment vertical="center" wrapText="1"/>
    </xf>
    <xf numFmtId="49" fontId="4" fillId="0" borderId="25" xfId="2" applyNumberFormat="1" applyFont="1" applyBorder="1" applyAlignment="1" applyProtection="1">
      <alignment vertical="center" wrapText="1"/>
    </xf>
    <xf numFmtId="49" fontId="4" fillId="0" borderId="58" xfId="2" applyNumberFormat="1" applyFont="1" applyBorder="1" applyAlignment="1" applyProtection="1">
      <alignment vertical="center" wrapText="1"/>
    </xf>
    <xf numFmtId="49" fontId="4" fillId="0" borderId="22" xfId="2" applyNumberFormat="1" applyFont="1" applyBorder="1" applyAlignment="1" applyProtection="1">
      <alignment vertical="center" wrapText="1"/>
    </xf>
    <xf numFmtId="49" fontId="4" fillId="0" borderId="0" xfId="2" applyNumberFormat="1" applyFont="1" applyBorder="1" applyAlignment="1" applyProtection="1">
      <alignment vertical="center" wrapText="1"/>
    </xf>
    <xf numFmtId="49" fontId="4" fillId="0" borderId="20" xfId="2" applyNumberFormat="1" applyFont="1" applyBorder="1" applyAlignment="1" applyProtection="1">
      <alignment vertical="center" wrapText="1"/>
    </xf>
    <xf numFmtId="49" fontId="4" fillId="0" borderId="8" xfId="2" applyNumberFormat="1" applyFont="1" applyBorder="1" applyAlignment="1" applyProtection="1">
      <alignment vertical="center" wrapText="1"/>
    </xf>
    <xf numFmtId="49" fontId="4" fillId="0" borderId="23" xfId="2" applyNumberFormat="1" applyFont="1" applyBorder="1" applyAlignment="1" applyProtection="1">
      <alignment vertical="center" wrapText="1"/>
    </xf>
    <xf numFmtId="49" fontId="4" fillId="0" borderId="29" xfId="2" applyNumberFormat="1" applyFont="1" applyBorder="1" applyAlignment="1" applyProtection="1">
      <alignment vertical="center" wrapText="1"/>
    </xf>
    <xf numFmtId="49" fontId="4" fillId="0" borderId="36" xfId="2" applyNumberFormat="1" applyFont="1" applyBorder="1" applyAlignment="1" applyProtection="1">
      <alignment horizontal="center" vertical="center" wrapText="1"/>
    </xf>
    <xf numFmtId="49" fontId="4" fillId="0" borderId="37" xfId="2" applyNumberFormat="1" applyFont="1" applyBorder="1" applyAlignment="1" applyProtection="1">
      <alignment horizontal="center" vertical="center" wrapText="1"/>
    </xf>
    <xf numFmtId="49" fontId="4" fillId="0" borderId="34" xfId="2" applyNumberFormat="1" applyFont="1" applyBorder="1" applyAlignment="1" applyProtection="1">
      <alignment horizontal="center" vertical="center" wrapText="1"/>
    </xf>
    <xf numFmtId="49" fontId="4" fillId="0" borderId="63" xfId="2" applyNumberFormat="1" applyFont="1" applyBorder="1" applyAlignment="1" applyProtection="1">
      <alignment horizontal="center" vertical="center" wrapText="1"/>
    </xf>
    <xf numFmtId="49" fontId="4" fillId="0" borderId="27" xfId="2" applyNumberFormat="1" applyFont="1" applyBorder="1" applyAlignment="1" applyProtection="1">
      <alignment horizontal="center" vertical="center" wrapText="1"/>
    </xf>
    <xf numFmtId="49" fontId="4" fillId="0" borderId="29" xfId="2" applyNumberFormat="1" applyFont="1" applyBorder="1" applyAlignment="1" applyProtection="1">
      <alignment horizontal="center" vertical="center" wrapText="1"/>
    </xf>
    <xf numFmtId="0" fontId="4" fillId="0" borderId="62" xfId="2" applyFont="1" applyBorder="1" applyAlignment="1" applyProtection="1">
      <alignment horizontal="center"/>
    </xf>
    <xf numFmtId="0" fontId="4" fillId="0" borderId="61" xfId="2" applyFont="1" applyBorder="1" applyAlignment="1" applyProtection="1">
      <alignment horizontal="center"/>
    </xf>
    <xf numFmtId="0" fontId="4" fillId="0" borderId="17" xfId="2" applyFont="1" applyBorder="1" applyAlignment="1" applyProtection="1">
      <alignment horizontal="center"/>
    </xf>
    <xf numFmtId="0" fontId="4" fillId="0" borderId="60" xfId="2" applyFont="1" applyBorder="1" applyAlignment="1" applyProtection="1">
      <alignment horizontal="center"/>
    </xf>
    <xf numFmtId="0" fontId="4" fillId="0" borderId="59" xfId="2" applyFont="1" applyBorder="1" applyAlignment="1" applyProtection="1">
      <alignment horizontal="center"/>
    </xf>
    <xf numFmtId="0" fontId="13" fillId="5" borderId="40" xfId="2" applyFont="1" applyFill="1" applyBorder="1" applyAlignment="1" applyProtection="1">
      <alignment horizontal="center" vertical="center"/>
    </xf>
    <xf numFmtId="0" fontId="13" fillId="5" borderId="39" xfId="2" applyFont="1" applyFill="1" applyBorder="1" applyAlignment="1" applyProtection="1">
      <alignment horizontal="center" vertical="center"/>
    </xf>
    <xf numFmtId="0" fontId="13" fillId="5" borderId="38" xfId="2" applyFont="1" applyFill="1" applyBorder="1" applyAlignment="1" applyProtection="1">
      <alignment horizontal="center" vertical="center"/>
    </xf>
    <xf numFmtId="0" fontId="13" fillId="5" borderId="8" xfId="2" applyFont="1" applyFill="1" applyBorder="1" applyAlignment="1" applyProtection="1">
      <alignment horizontal="center" vertical="center"/>
    </xf>
    <xf numFmtId="0" fontId="13" fillId="5" borderId="23" xfId="2" applyFont="1" applyFill="1" applyBorder="1" applyAlignment="1" applyProtection="1">
      <alignment horizontal="center" vertical="center"/>
    </xf>
    <xf numFmtId="0" fontId="13" fillId="5" borderId="9" xfId="2" applyFont="1" applyFill="1" applyBorder="1" applyAlignment="1" applyProtection="1">
      <alignment horizontal="center" vertical="center"/>
    </xf>
    <xf numFmtId="0" fontId="4" fillId="0" borderId="14" xfId="2" applyFont="1" applyBorder="1" applyAlignment="1" applyProtection="1">
      <alignment horizontal="left" vertical="center"/>
    </xf>
    <xf numFmtId="0" fontId="4" fillId="0" borderId="26" xfId="2" applyFont="1" applyBorder="1" applyAlignment="1" applyProtection="1">
      <alignment horizontal="left" vertical="center"/>
    </xf>
    <xf numFmtId="0" fontId="4" fillId="0" borderId="28" xfId="2" applyFont="1" applyBorder="1" applyAlignment="1" applyProtection="1">
      <alignment horizontal="left" vertical="center"/>
    </xf>
    <xf numFmtId="0" fontId="4" fillId="0" borderId="28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25" xfId="2" applyFont="1" applyBorder="1" applyAlignment="1" applyProtection="1">
      <alignment horizontal="left" vertical="center" wrapText="1"/>
    </xf>
    <xf numFmtId="0" fontId="4" fillId="0" borderId="58" xfId="2" applyFont="1" applyBorder="1" applyAlignment="1" applyProtection="1">
      <alignment horizontal="left" vertical="center" wrapText="1"/>
    </xf>
    <xf numFmtId="0" fontId="4" fillId="0" borderId="8" xfId="2" applyFont="1" applyBorder="1" applyAlignment="1" applyProtection="1">
      <alignment horizontal="left" vertical="center" wrapText="1"/>
    </xf>
    <xf numFmtId="0" fontId="4" fillId="0" borderId="23" xfId="2" applyFont="1" applyBorder="1" applyAlignment="1" applyProtection="1">
      <alignment horizontal="left" vertical="center" wrapText="1"/>
    </xf>
    <xf numFmtId="0" fontId="4" fillId="0" borderId="29" xfId="2" applyFont="1" applyBorder="1" applyAlignment="1" applyProtection="1">
      <alignment horizontal="left" vertical="center" wrapText="1"/>
    </xf>
    <xf numFmtId="0" fontId="4" fillId="0" borderId="53" xfId="2" applyFont="1" applyBorder="1" applyAlignment="1" applyProtection="1">
      <alignment horizontal="center"/>
    </xf>
    <xf numFmtId="0" fontId="4" fillId="0" borderId="78" xfId="2" applyFont="1" applyFill="1" applyBorder="1" applyAlignment="1" applyProtection="1">
      <alignment horizontal="left"/>
    </xf>
    <xf numFmtId="0" fontId="4" fillId="0" borderId="76" xfId="2" applyFont="1" applyFill="1" applyBorder="1" applyAlignment="1" applyProtection="1">
      <alignment horizontal="left"/>
    </xf>
    <xf numFmtId="0" fontId="4" fillId="0" borderId="77" xfId="2" applyFont="1" applyFill="1" applyBorder="1" applyAlignment="1" applyProtection="1">
      <alignment horizontal="left"/>
    </xf>
    <xf numFmtId="14" fontId="4" fillId="0" borderId="73" xfId="2" applyNumberFormat="1" applyFont="1" applyFill="1" applyBorder="1" applyAlignment="1" applyProtection="1">
      <alignment horizontal="center"/>
    </xf>
    <xf numFmtId="14" fontId="4" fillId="0" borderId="72" xfId="2" applyNumberFormat="1" applyFont="1" applyFill="1" applyBorder="1" applyAlignment="1" applyProtection="1">
      <alignment horizontal="center"/>
    </xf>
    <xf numFmtId="14" fontId="4" fillId="0" borderId="71" xfId="2" applyNumberFormat="1" applyFont="1" applyFill="1" applyBorder="1" applyAlignment="1" applyProtection="1">
      <alignment horizontal="center"/>
    </xf>
    <xf numFmtId="0" fontId="4" fillId="0" borderId="75" xfId="2" applyFont="1" applyFill="1" applyBorder="1" applyAlignment="1" applyProtection="1">
      <alignment horizontal="left"/>
    </xf>
    <xf numFmtId="0" fontId="4" fillId="0" borderId="72" xfId="2" applyFont="1" applyFill="1" applyBorder="1" applyAlignment="1" applyProtection="1">
      <alignment horizontal="left"/>
    </xf>
    <xf numFmtId="0" fontId="4" fillId="0" borderId="74" xfId="2" applyFont="1" applyFill="1" applyBorder="1" applyAlignment="1" applyProtection="1">
      <alignment horizontal="left"/>
    </xf>
    <xf numFmtId="0" fontId="4" fillId="0" borderId="45" xfId="2" applyFont="1" applyFill="1" applyBorder="1" applyAlignment="1" applyProtection="1">
      <alignment horizontal="left" vertical="center"/>
    </xf>
    <xf numFmtId="0" fontId="4" fillId="0" borderId="44" xfId="2" applyFont="1" applyFill="1" applyBorder="1" applyAlignment="1" applyProtection="1">
      <alignment horizontal="left" vertical="center"/>
    </xf>
    <xf numFmtId="0" fontId="4" fillId="0" borderId="43" xfId="2" applyFont="1" applyFill="1" applyBorder="1" applyAlignment="1" applyProtection="1">
      <alignment horizontal="left" vertical="center"/>
    </xf>
    <xf numFmtId="14" fontId="4" fillId="0" borderId="42" xfId="2" applyNumberFormat="1" applyFont="1" applyFill="1" applyBorder="1" applyAlignment="1" applyProtection="1">
      <alignment horizontal="center" vertical="center" wrapText="1"/>
    </xf>
    <xf numFmtId="14" fontId="4" fillId="0" borderId="44" xfId="2" applyNumberFormat="1" applyFont="1" applyFill="1" applyBorder="1" applyAlignment="1" applyProtection="1">
      <alignment horizontal="center" vertical="center" wrapText="1"/>
    </xf>
    <xf numFmtId="14" fontId="4" fillId="0" borderId="41" xfId="2" applyNumberFormat="1" applyFont="1" applyFill="1" applyBorder="1" applyAlignment="1" applyProtection="1">
      <alignment horizontal="center" vertical="center" wrapText="1"/>
    </xf>
    <xf numFmtId="0" fontId="4" fillId="0" borderId="70" xfId="2" applyFont="1" applyFill="1" applyBorder="1" applyAlignment="1" applyProtection="1">
      <alignment horizontal="left" vertical="center"/>
    </xf>
    <xf numFmtId="0" fontId="4" fillId="0" borderId="67" xfId="2" applyFont="1" applyFill="1" applyBorder="1" applyAlignment="1" applyProtection="1">
      <alignment horizontal="left" vertical="center"/>
    </xf>
    <xf numFmtId="0" fontId="4" fillId="0" borderId="69" xfId="2" applyFont="1" applyFill="1" applyBorder="1" applyAlignment="1" applyProtection="1">
      <alignment horizontal="left" vertical="center"/>
    </xf>
    <xf numFmtId="14" fontId="9" fillId="0" borderId="68" xfId="2" applyNumberFormat="1" applyFont="1" applyFill="1" applyBorder="1" applyAlignment="1" applyProtection="1">
      <alignment horizontal="center" vertical="center" wrapText="1"/>
    </xf>
    <xf numFmtId="14" fontId="9" fillId="0" borderId="67" xfId="2" applyNumberFormat="1" applyFont="1" applyFill="1" applyBorder="1" applyAlignment="1" applyProtection="1">
      <alignment horizontal="center" vertical="center" wrapText="1"/>
    </xf>
    <xf numFmtId="14" fontId="9" fillId="0" borderId="66" xfId="2" applyNumberFormat="1" applyFont="1" applyFill="1" applyBorder="1" applyAlignment="1" applyProtection="1">
      <alignment horizontal="center" vertical="center" wrapText="1"/>
    </xf>
    <xf numFmtId="0" fontId="4" fillId="0" borderId="44" xfId="2" applyFont="1" applyFill="1" applyBorder="1" applyAlignment="1" applyProtection="1">
      <alignment horizontal="center"/>
      <protection locked="0"/>
    </xf>
    <xf numFmtId="0" fontId="4" fillId="0" borderId="41" xfId="2" applyFont="1" applyFill="1" applyBorder="1" applyAlignment="1" applyProtection="1">
      <alignment horizontal="center"/>
      <protection locked="0"/>
    </xf>
    <xf numFmtId="0" fontId="4" fillId="0" borderId="45" xfId="2" applyFont="1" applyFill="1" applyBorder="1" applyAlignment="1" applyProtection="1">
      <alignment horizontal="left"/>
    </xf>
    <xf numFmtId="0" fontId="4" fillId="0" borderId="44" xfId="2" applyFont="1" applyFill="1" applyBorder="1" applyAlignment="1" applyProtection="1">
      <alignment horizontal="left"/>
    </xf>
    <xf numFmtId="0" fontId="4" fillId="0" borderId="43" xfId="2" applyFont="1" applyFill="1" applyBorder="1" applyAlignment="1" applyProtection="1">
      <alignment horizontal="left"/>
    </xf>
    <xf numFmtId="0" fontId="4" fillId="0" borderId="75" xfId="2" applyFont="1" applyBorder="1" applyAlignment="1" applyProtection="1">
      <alignment horizontal="left"/>
    </xf>
    <xf numFmtId="0" fontId="4" fillId="0" borderId="72" xfId="2" applyFont="1" applyBorder="1" applyAlignment="1" applyProtection="1">
      <alignment horizontal="left"/>
    </xf>
    <xf numFmtId="0" fontId="4" fillId="0" borderId="74" xfId="2" applyFont="1" applyBorder="1" applyAlignment="1" applyProtection="1">
      <alignment horizontal="left"/>
    </xf>
    <xf numFmtId="4" fontId="8" fillId="0" borderId="73" xfId="2" applyNumberFormat="1" applyFont="1" applyBorder="1" applyAlignment="1" applyProtection="1">
      <alignment horizontal="center"/>
    </xf>
    <xf numFmtId="4" fontId="8" fillId="0" borderId="72" xfId="2" applyNumberFormat="1" applyFont="1" applyBorder="1" applyAlignment="1" applyProtection="1">
      <alignment horizontal="center"/>
    </xf>
    <xf numFmtId="4" fontId="8" fillId="0" borderId="71" xfId="2" applyNumberFormat="1" applyFont="1" applyBorder="1" applyAlignment="1" applyProtection="1">
      <alignment horizontal="center"/>
    </xf>
    <xf numFmtId="4" fontId="8" fillId="0" borderId="1" xfId="2" applyNumberFormat="1" applyFont="1" applyBorder="1" applyAlignment="1" applyProtection="1">
      <alignment horizontal="center"/>
    </xf>
    <xf numFmtId="10" fontId="8" fillId="0" borderId="1" xfId="2" applyNumberFormat="1" applyFont="1" applyBorder="1" applyAlignment="1" applyProtection="1">
      <alignment horizontal="center"/>
    </xf>
    <xf numFmtId="10" fontId="8" fillId="0" borderId="13" xfId="2" applyNumberFormat="1" applyFont="1" applyBorder="1" applyAlignment="1" applyProtection="1">
      <alignment horizontal="center"/>
    </xf>
    <xf numFmtId="4" fontId="4" fillId="0" borderId="32" xfId="2" applyNumberFormat="1" applyFont="1" applyBorder="1" applyAlignment="1" applyProtection="1">
      <alignment horizontal="center"/>
      <protection locked="0"/>
    </xf>
    <xf numFmtId="4" fontId="4" fillId="0" borderId="31" xfId="2" applyNumberFormat="1" applyFont="1" applyBorder="1" applyAlignment="1" applyProtection="1">
      <alignment horizontal="center"/>
      <protection locked="0"/>
    </xf>
    <xf numFmtId="4" fontId="4" fillId="0" borderId="5" xfId="2" applyNumberFormat="1" applyFont="1" applyBorder="1" applyAlignment="1" applyProtection="1">
      <alignment horizontal="center"/>
      <protection locked="0"/>
    </xf>
    <xf numFmtId="49" fontId="4" fillId="0" borderId="62" xfId="2" applyNumberFormat="1" applyFont="1" applyBorder="1" applyAlignment="1" applyProtection="1">
      <alignment horizontal="center"/>
      <protection locked="0"/>
    </xf>
    <xf numFmtId="49" fontId="4" fillId="0" borderId="17" xfId="2" applyNumberFormat="1" applyFont="1" applyBorder="1" applyAlignment="1" applyProtection="1">
      <alignment horizontal="center"/>
      <protection locked="0"/>
    </xf>
    <xf numFmtId="0" fontId="4" fillId="0" borderId="75" xfId="2" applyFont="1" applyBorder="1" applyAlignment="1" applyProtection="1">
      <alignment horizontal="left" shrinkToFit="1"/>
    </xf>
    <xf numFmtId="0" fontId="4" fillId="0" borderId="72" xfId="2" applyFont="1" applyBorder="1" applyAlignment="1" applyProtection="1">
      <alignment horizontal="left" shrinkToFit="1"/>
    </xf>
    <xf numFmtId="0" fontId="4" fillId="0" borderId="74" xfId="2" applyFont="1" applyBorder="1" applyAlignment="1" applyProtection="1">
      <alignment horizontal="left" shrinkToFit="1"/>
    </xf>
    <xf numFmtId="0" fontId="4" fillId="0" borderId="73" xfId="2" applyNumberFormat="1" applyFont="1" applyBorder="1" applyAlignment="1" applyProtection="1">
      <alignment horizontal="center" vertical="center"/>
    </xf>
    <xf numFmtId="0" fontId="4" fillId="0" borderId="72" xfId="2" applyNumberFormat="1" applyFont="1" applyBorder="1" applyAlignment="1" applyProtection="1">
      <alignment horizontal="center" vertical="center"/>
    </xf>
    <xf numFmtId="0" fontId="4" fillId="0" borderId="71" xfId="2" applyNumberFormat="1" applyFont="1" applyBorder="1" applyAlignment="1" applyProtection="1">
      <alignment horizontal="center" vertical="center"/>
    </xf>
    <xf numFmtId="0" fontId="4" fillId="0" borderId="73" xfId="2" applyNumberFormat="1" applyFont="1" applyBorder="1" applyAlignment="1" applyProtection="1">
      <alignment horizontal="center"/>
      <protection locked="0"/>
    </xf>
    <xf numFmtId="0" fontId="4" fillId="0" borderId="72" xfId="2" applyNumberFormat="1" applyFont="1" applyBorder="1" applyAlignment="1" applyProtection="1">
      <alignment horizontal="center"/>
      <protection locked="0"/>
    </xf>
    <xf numFmtId="0" fontId="4" fillId="0" borderId="71" xfId="2" applyNumberFormat="1" applyFont="1" applyBorder="1" applyAlignment="1" applyProtection="1">
      <alignment horizontal="center"/>
      <protection locked="0"/>
    </xf>
    <xf numFmtId="0" fontId="15" fillId="5" borderId="2" xfId="2" applyFont="1" applyFill="1" applyBorder="1" applyAlignment="1" applyProtection="1">
      <alignment horizontal="center" vertical="center"/>
    </xf>
    <xf numFmtId="0" fontId="15" fillId="5" borderId="25" xfId="2" applyFont="1" applyFill="1" applyBorder="1" applyAlignment="1" applyProtection="1">
      <alignment horizontal="center" vertical="center"/>
    </xf>
    <xf numFmtId="0" fontId="15" fillId="5" borderId="3" xfId="2" applyFont="1" applyFill="1" applyBorder="1" applyAlignment="1" applyProtection="1">
      <alignment horizontal="center" vertical="center"/>
    </xf>
    <xf numFmtId="0" fontId="15" fillId="5" borderId="22" xfId="2" applyFont="1" applyFill="1" applyBorder="1" applyAlignment="1" applyProtection="1">
      <alignment horizontal="center" vertical="center"/>
    </xf>
    <xf numFmtId="0" fontId="15" fillId="5" borderId="0" xfId="2" applyFont="1" applyFill="1" applyBorder="1" applyAlignment="1" applyProtection="1">
      <alignment horizontal="center" vertical="center"/>
    </xf>
    <xf numFmtId="0" fontId="15" fillId="5" borderId="24" xfId="2" applyFont="1" applyFill="1" applyBorder="1" applyAlignment="1" applyProtection="1">
      <alignment horizontal="center" vertical="center"/>
    </xf>
    <xf numFmtId="0" fontId="15" fillId="5" borderId="8" xfId="2" applyFont="1" applyFill="1" applyBorder="1" applyAlignment="1" applyProtection="1">
      <alignment horizontal="center" vertical="center"/>
    </xf>
    <xf numFmtId="0" fontId="15" fillId="5" borderId="23" xfId="2" applyFont="1" applyFill="1" applyBorder="1" applyAlignment="1" applyProtection="1">
      <alignment horizontal="center" vertical="center"/>
    </xf>
    <xf numFmtId="0" fontId="15" fillId="5" borderId="9" xfId="2" applyFont="1" applyFill="1" applyBorder="1" applyAlignment="1" applyProtection="1">
      <alignment horizontal="center" vertical="center"/>
    </xf>
    <xf numFmtId="0" fontId="14" fillId="7" borderId="2" xfId="2" applyFont="1" applyFill="1" applyBorder="1" applyAlignment="1" applyProtection="1">
      <alignment horizontal="center" vertical="center" wrapText="1" shrinkToFit="1"/>
    </xf>
    <xf numFmtId="0" fontId="14" fillId="7" borderId="25" xfId="2" applyFont="1" applyFill="1" applyBorder="1" applyAlignment="1" applyProtection="1">
      <alignment horizontal="center" vertical="center" wrapText="1" shrinkToFit="1"/>
    </xf>
    <xf numFmtId="0" fontId="14" fillId="7" borderId="3" xfId="2" applyFont="1" applyFill="1" applyBorder="1" applyAlignment="1" applyProtection="1">
      <alignment horizontal="center" vertical="center" wrapText="1" shrinkToFit="1"/>
    </xf>
    <xf numFmtId="0" fontId="14" fillId="7" borderId="8" xfId="2" applyFont="1" applyFill="1" applyBorder="1" applyAlignment="1" applyProtection="1">
      <alignment horizontal="center" vertical="center" wrapText="1" shrinkToFit="1"/>
    </xf>
    <xf numFmtId="0" fontId="14" fillId="7" borderId="23" xfId="2" applyFont="1" applyFill="1" applyBorder="1" applyAlignment="1" applyProtection="1">
      <alignment horizontal="center" vertical="center" wrapText="1" shrinkToFit="1"/>
    </xf>
    <xf numFmtId="0" fontId="14" fillId="7" borderId="9" xfId="2" applyFont="1" applyFill="1" applyBorder="1" applyAlignment="1" applyProtection="1">
      <alignment horizontal="center" vertical="center" wrapText="1" shrinkToFit="1"/>
    </xf>
    <xf numFmtId="0" fontId="10" fillId="7" borderId="2" xfId="2" applyFont="1" applyFill="1" applyBorder="1" applyAlignment="1" applyProtection="1">
      <alignment horizontal="right" vertical="center"/>
    </xf>
    <xf numFmtId="0" fontId="10" fillId="7" borderId="25" xfId="2" applyFont="1" applyFill="1" applyBorder="1" applyAlignment="1" applyProtection="1">
      <alignment horizontal="right" vertical="center"/>
    </xf>
    <xf numFmtId="0" fontId="10" fillId="7" borderId="22" xfId="2" applyFont="1" applyFill="1" applyBorder="1" applyAlignment="1" applyProtection="1">
      <alignment horizontal="right" vertical="center"/>
    </xf>
    <xf numFmtId="0" fontId="10" fillId="7" borderId="0" xfId="2" applyFont="1" applyFill="1" applyBorder="1" applyAlignment="1" applyProtection="1">
      <alignment horizontal="right" vertical="center"/>
    </xf>
    <xf numFmtId="0" fontId="10" fillId="7" borderId="8" xfId="2" applyFont="1" applyFill="1" applyBorder="1" applyAlignment="1" applyProtection="1">
      <alignment horizontal="right" vertical="center"/>
    </xf>
    <xf numFmtId="0" fontId="10" fillId="7" borderId="23" xfId="2" applyFont="1" applyFill="1" applyBorder="1" applyAlignment="1" applyProtection="1">
      <alignment horizontal="right" vertical="center"/>
    </xf>
    <xf numFmtId="49" fontId="10" fillId="7" borderId="14" xfId="2" applyNumberFormat="1" applyFont="1" applyFill="1" applyBorder="1" applyAlignment="1" applyProtection="1">
      <alignment horizontal="left" vertical="center"/>
    </xf>
    <xf numFmtId="49" fontId="10" fillId="7" borderId="15" xfId="2" applyNumberFormat="1" applyFont="1" applyFill="1" applyBorder="1" applyAlignment="1" applyProtection="1">
      <alignment horizontal="left" vertical="center"/>
    </xf>
    <xf numFmtId="0" fontId="10" fillId="0" borderId="47" xfId="2" applyFont="1" applyFill="1" applyBorder="1" applyAlignment="1" applyProtection="1">
      <alignment horizontal="center" vertical="center"/>
    </xf>
    <xf numFmtId="0" fontId="10" fillId="0" borderId="46" xfId="2" applyFont="1" applyFill="1" applyBorder="1" applyAlignment="1" applyProtection="1">
      <alignment horizontal="center" vertical="center"/>
    </xf>
    <xf numFmtId="0" fontId="10" fillId="0" borderId="35" xfId="2" applyFont="1" applyFill="1" applyBorder="1" applyAlignment="1" applyProtection="1">
      <alignment horizontal="center" vertical="center"/>
    </xf>
    <xf numFmtId="49" fontId="4" fillId="0" borderId="75" xfId="2" applyNumberFormat="1" applyFont="1" applyBorder="1" applyAlignment="1" applyProtection="1">
      <alignment horizontal="left"/>
    </xf>
    <xf numFmtId="49" fontId="4" fillId="0" borderId="72" xfId="2" applyNumberFormat="1" applyFont="1" applyBorder="1" applyAlignment="1" applyProtection="1">
      <alignment horizontal="left"/>
    </xf>
    <xf numFmtId="49" fontId="4" fillId="0" borderId="74" xfId="2" applyNumberFormat="1" applyFont="1" applyBorder="1" applyAlignment="1" applyProtection="1">
      <alignment horizontal="left"/>
    </xf>
    <xf numFmtId="49" fontId="4" fillId="0" borderId="73" xfId="2" applyNumberFormat="1" applyFont="1" applyBorder="1" applyAlignment="1" applyProtection="1">
      <alignment horizontal="center" vertical="center" shrinkToFit="1"/>
      <protection locked="0"/>
    </xf>
    <xf numFmtId="49" fontId="4" fillId="0" borderId="72" xfId="2" applyNumberFormat="1" applyFont="1" applyBorder="1" applyAlignment="1" applyProtection="1">
      <alignment horizontal="center" vertical="center" shrinkToFit="1"/>
      <protection locked="0"/>
    </xf>
    <xf numFmtId="49" fontId="4" fillId="0" borderId="71" xfId="2" applyNumberFormat="1" applyFont="1" applyBorder="1" applyAlignment="1" applyProtection="1">
      <alignment horizontal="center" vertical="center" shrinkToFit="1"/>
      <protection locked="0"/>
    </xf>
    <xf numFmtId="49" fontId="4" fillId="0" borderId="12" xfId="2" applyNumberFormat="1" applyFont="1" applyBorder="1" applyAlignment="1" applyProtection="1">
      <alignment horizontal="left"/>
    </xf>
    <xf numFmtId="49" fontId="4" fillId="0" borderId="1" xfId="2" applyNumberFormat="1" applyFont="1" applyBorder="1" applyAlignment="1" applyProtection="1">
      <alignment horizontal="left"/>
    </xf>
    <xf numFmtId="49" fontId="4" fillId="0" borderId="1" xfId="2" applyNumberFormat="1" applyFont="1" applyBorder="1" applyAlignment="1" applyProtection="1">
      <alignment horizontal="center" vertical="center" wrapText="1" shrinkToFit="1"/>
      <protection locked="0"/>
    </xf>
    <xf numFmtId="49" fontId="4" fillId="0" borderId="13" xfId="2" applyNumberFormat="1" applyFont="1" applyBorder="1" applyAlignment="1" applyProtection="1">
      <alignment horizontal="center" vertical="center" wrapText="1" shrinkToFit="1"/>
      <protection locked="0"/>
    </xf>
    <xf numFmtId="0" fontId="4" fillId="0" borderId="73" xfId="2" applyNumberFormat="1" applyFont="1" applyBorder="1" applyAlignment="1" applyProtection="1">
      <alignment horizontal="center" vertical="center" shrinkToFit="1"/>
    </xf>
    <xf numFmtId="0" fontId="4" fillId="0" borderId="72" xfId="2" applyNumberFormat="1" applyFont="1" applyBorder="1" applyAlignment="1" applyProtection="1">
      <alignment horizontal="center" vertical="center" shrinkToFit="1"/>
    </xf>
    <xf numFmtId="0" fontId="4" fillId="0" borderId="71" xfId="2" applyNumberFormat="1" applyFont="1" applyBorder="1" applyAlignment="1" applyProtection="1">
      <alignment horizontal="center" vertical="center" shrinkToFit="1"/>
    </xf>
    <xf numFmtId="0" fontId="17" fillId="5" borderId="2" xfId="6" applyFont="1" applyFill="1" applyBorder="1" applyAlignment="1" applyProtection="1">
      <alignment horizontal="center" vertical="center"/>
    </xf>
    <xf numFmtId="0" fontId="17" fillId="5" borderId="25" xfId="6" applyFont="1" applyFill="1" applyBorder="1" applyAlignment="1" applyProtection="1">
      <alignment horizontal="center" vertical="center"/>
    </xf>
    <xf numFmtId="0" fontId="17" fillId="5" borderId="3" xfId="6" applyFont="1" applyFill="1" applyBorder="1" applyAlignment="1" applyProtection="1">
      <alignment horizontal="center" vertical="center"/>
    </xf>
    <xf numFmtId="0" fontId="17" fillId="5" borderId="8" xfId="6" applyFont="1" applyFill="1" applyBorder="1" applyAlignment="1" applyProtection="1">
      <alignment horizontal="center" vertical="center"/>
    </xf>
    <xf numFmtId="0" fontId="17" fillId="5" borderId="23" xfId="6" applyFont="1" applyFill="1" applyBorder="1" applyAlignment="1" applyProtection="1">
      <alignment horizontal="center" vertical="center"/>
    </xf>
    <xf numFmtId="0" fontId="17" fillId="5" borderId="9" xfId="6" applyFont="1" applyFill="1" applyBorder="1" applyAlignment="1" applyProtection="1">
      <alignment horizontal="center" vertical="center"/>
    </xf>
    <xf numFmtId="0" fontId="18" fillId="6" borderId="14" xfId="6" applyFont="1" applyFill="1" applyBorder="1" applyAlignment="1" applyProtection="1">
      <alignment horizontal="center" vertical="center"/>
    </xf>
    <xf numFmtId="0" fontId="18" fillId="6" borderId="26" xfId="6" applyFont="1" applyFill="1" applyBorder="1" applyAlignment="1" applyProtection="1">
      <alignment horizontal="center" vertical="center"/>
    </xf>
    <xf numFmtId="0" fontId="18" fillId="6" borderId="15" xfId="6" applyFont="1" applyFill="1" applyBorder="1" applyAlignment="1" applyProtection="1">
      <alignment horizontal="center" vertical="center"/>
    </xf>
    <xf numFmtId="0" fontId="18" fillId="8" borderId="47" xfId="6" applyFont="1" applyFill="1" applyBorder="1" applyAlignment="1" applyProtection="1">
      <alignment horizontal="center" vertical="center"/>
    </xf>
    <xf numFmtId="0" fontId="18" fillId="8" borderId="46" xfId="6" applyFont="1" applyFill="1" applyBorder="1" applyAlignment="1" applyProtection="1">
      <alignment horizontal="center" vertical="center"/>
    </xf>
    <xf numFmtId="0" fontId="18" fillId="8" borderId="35" xfId="6" applyFont="1" applyFill="1" applyBorder="1" applyAlignment="1" applyProtection="1">
      <alignment horizontal="center" vertical="center"/>
    </xf>
    <xf numFmtId="49" fontId="9" fillId="6" borderId="12" xfId="6" applyNumberFormat="1" applyFont="1" applyFill="1" applyBorder="1" applyAlignment="1" applyProtection="1">
      <alignment horizontal="left"/>
    </xf>
    <xf numFmtId="49" fontId="9" fillId="6" borderId="1" xfId="6" applyNumberFormat="1" applyFont="1" applyFill="1" applyBorder="1" applyAlignment="1" applyProtection="1">
      <alignment horizontal="left"/>
    </xf>
    <xf numFmtId="0" fontId="9" fillId="6" borderId="73" xfId="6" applyNumberFormat="1" applyFont="1" applyFill="1" applyBorder="1" applyAlignment="1" applyProtection="1">
      <alignment horizontal="center"/>
    </xf>
    <xf numFmtId="0" fontId="9" fillId="6" borderId="72" xfId="6" applyNumberFormat="1" applyFont="1" applyFill="1" applyBorder="1" applyAlignment="1" applyProtection="1">
      <alignment horizontal="center"/>
    </xf>
    <xf numFmtId="0" fontId="9" fillId="6" borderId="71" xfId="6" applyNumberFormat="1" applyFont="1" applyFill="1" applyBorder="1" applyAlignment="1" applyProtection="1">
      <alignment horizontal="center"/>
    </xf>
    <xf numFmtId="0" fontId="9" fillId="6" borderId="75" xfId="6" applyFont="1" applyFill="1" applyBorder="1" applyAlignment="1" applyProtection="1">
      <alignment horizontal="left" vertical="center" shrinkToFit="1"/>
    </xf>
    <xf numFmtId="0" fontId="9" fillId="6" borderId="72" xfId="6" applyFont="1" applyFill="1" applyBorder="1" applyAlignment="1" applyProtection="1">
      <alignment horizontal="left" vertical="center" shrinkToFit="1"/>
    </xf>
    <xf numFmtId="0" fontId="9" fillId="6" borderId="74" xfId="6" applyFont="1" applyFill="1" applyBorder="1" applyAlignment="1" applyProtection="1">
      <alignment horizontal="left" vertical="center" shrinkToFit="1"/>
    </xf>
    <xf numFmtId="0" fontId="9" fillId="6" borderId="73" xfId="6" applyNumberFormat="1" applyFont="1" applyFill="1" applyBorder="1" applyAlignment="1" applyProtection="1">
      <alignment horizontal="center" vertical="center"/>
    </xf>
    <xf numFmtId="0" fontId="9" fillId="6" borderId="72" xfId="6" applyNumberFormat="1" applyFont="1" applyFill="1" applyBorder="1" applyAlignment="1" applyProtection="1">
      <alignment horizontal="center" vertical="center"/>
    </xf>
    <xf numFmtId="0" fontId="9" fillId="6" borderId="71" xfId="6" applyNumberFormat="1" applyFont="1" applyFill="1" applyBorder="1" applyAlignment="1" applyProtection="1">
      <alignment horizontal="center" vertical="center"/>
    </xf>
    <xf numFmtId="49" fontId="9" fillId="6" borderId="75" xfId="6" applyNumberFormat="1" applyFont="1" applyFill="1" applyBorder="1" applyAlignment="1" applyProtection="1">
      <alignment horizontal="left" vertical="center"/>
    </xf>
    <xf numFmtId="49" fontId="9" fillId="6" borderId="72" xfId="6" applyNumberFormat="1" applyFont="1" applyFill="1" applyBorder="1" applyAlignment="1" applyProtection="1">
      <alignment horizontal="left" vertical="center"/>
    </xf>
    <xf numFmtId="49" fontId="9" fillId="6" borderId="74" xfId="6" applyNumberFormat="1" applyFont="1" applyFill="1" applyBorder="1" applyAlignment="1" applyProtection="1">
      <alignment horizontal="left" vertical="center"/>
    </xf>
    <xf numFmtId="0" fontId="9" fillId="6" borderId="73" xfId="6" applyNumberFormat="1" applyFont="1" applyFill="1" applyBorder="1" applyAlignment="1" applyProtection="1">
      <alignment horizontal="center" vertical="center" shrinkToFit="1"/>
    </xf>
    <xf numFmtId="0" fontId="9" fillId="6" borderId="72" xfId="6" applyNumberFormat="1" applyFont="1" applyFill="1" applyBorder="1" applyAlignment="1" applyProtection="1">
      <alignment horizontal="center" vertical="center" shrinkToFit="1"/>
    </xf>
    <xf numFmtId="0" fontId="9" fillId="6" borderId="71" xfId="6" applyNumberFormat="1" applyFont="1" applyFill="1" applyBorder="1" applyAlignment="1" applyProtection="1">
      <alignment horizontal="center" vertical="center" shrinkToFit="1"/>
    </xf>
    <xf numFmtId="0" fontId="9" fillId="6" borderId="12" xfId="6" applyFont="1" applyFill="1" applyBorder="1" applyAlignment="1" applyProtection="1">
      <alignment horizontal="left" vertical="center"/>
    </xf>
    <xf numFmtId="0" fontId="9" fillId="6" borderId="1" xfId="6" applyFont="1" applyFill="1" applyBorder="1" applyAlignment="1" applyProtection="1">
      <alignment horizontal="left" vertical="center"/>
    </xf>
    <xf numFmtId="0" fontId="9" fillId="6" borderId="33" xfId="6" applyFont="1" applyFill="1" applyBorder="1" applyAlignment="1" applyProtection="1">
      <alignment horizontal="center" vertical="center"/>
    </xf>
    <xf numFmtId="0" fontId="9" fillId="6" borderId="7" xfId="6" applyFont="1" applyFill="1" applyBorder="1" applyAlignment="1" applyProtection="1">
      <alignment horizontal="center" vertical="center"/>
    </xf>
    <xf numFmtId="49" fontId="9" fillId="6" borderId="75" xfId="6" applyNumberFormat="1" applyFont="1" applyFill="1" applyBorder="1" applyAlignment="1" applyProtection="1">
      <alignment horizontal="left"/>
    </xf>
    <xf numFmtId="49" fontId="9" fillId="6" borderId="72" xfId="6" applyNumberFormat="1" applyFont="1" applyFill="1" applyBorder="1" applyAlignment="1" applyProtection="1">
      <alignment horizontal="left"/>
    </xf>
    <xf numFmtId="49" fontId="9" fillId="6" borderId="74" xfId="6" applyNumberFormat="1" applyFont="1" applyFill="1" applyBorder="1" applyAlignment="1" applyProtection="1">
      <alignment horizontal="left"/>
    </xf>
    <xf numFmtId="49" fontId="9" fillId="6" borderId="73" xfId="6" applyNumberFormat="1" applyFont="1" applyFill="1" applyBorder="1" applyAlignment="1" applyProtection="1">
      <alignment horizontal="center"/>
    </xf>
    <xf numFmtId="4" fontId="9" fillId="6" borderId="73" xfId="6" applyNumberFormat="1" applyFont="1" applyFill="1" applyBorder="1" applyAlignment="1" applyProtection="1">
      <alignment horizontal="center"/>
    </xf>
    <xf numFmtId="4" fontId="9" fillId="6" borderId="72" xfId="6" applyNumberFormat="1" applyFont="1" applyFill="1" applyBorder="1" applyAlignment="1" applyProtection="1">
      <alignment horizontal="center"/>
    </xf>
    <xf numFmtId="4" fontId="9" fillId="6" borderId="71" xfId="6" applyNumberFormat="1" applyFont="1" applyFill="1" applyBorder="1" applyAlignment="1" applyProtection="1">
      <alignment horizontal="center"/>
    </xf>
    <xf numFmtId="0" fontId="9" fillId="0" borderId="72" xfId="6" applyFont="1" applyFill="1" applyBorder="1" applyAlignment="1" applyProtection="1">
      <alignment horizontal="left" vertical="center"/>
    </xf>
    <xf numFmtId="0" fontId="18" fillId="0" borderId="1" xfId="6" applyFont="1" applyFill="1" applyBorder="1" applyAlignment="1" applyProtection="1">
      <alignment horizontal="center" vertical="center"/>
    </xf>
    <xf numFmtId="0" fontId="18" fillId="0" borderId="13" xfId="6" applyFont="1" applyFill="1" applyBorder="1" applyAlignment="1" applyProtection="1">
      <alignment horizontal="center" vertical="center"/>
    </xf>
    <xf numFmtId="49" fontId="9" fillId="6" borderId="10" xfId="6" applyNumberFormat="1" applyFont="1" applyFill="1" applyBorder="1" applyAlignment="1" applyProtection="1">
      <alignment horizontal="left" vertical="center"/>
    </xf>
    <xf numFmtId="49" fontId="9" fillId="6" borderId="79" xfId="6" applyNumberFormat="1" applyFont="1" applyFill="1" applyBorder="1" applyAlignment="1" applyProtection="1">
      <alignment horizontal="left" vertical="center"/>
    </xf>
    <xf numFmtId="49" fontId="9" fillId="6" borderId="73" xfId="6" applyNumberFormat="1" applyFont="1" applyFill="1" applyBorder="1" applyAlignment="1" applyProtection="1">
      <alignment horizontal="center" vertical="center" wrapText="1"/>
    </xf>
    <xf numFmtId="0" fontId="9" fillId="6" borderId="72" xfId="6" applyNumberFormat="1" applyFont="1" applyFill="1" applyBorder="1" applyAlignment="1" applyProtection="1">
      <alignment horizontal="center" vertical="center" wrapText="1"/>
    </xf>
    <xf numFmtId="0" fontId="9" fillId="6" borderId="71" xfId="6" applyNumberFormat="1" applyFont="1" applyFill="1" applyBorder="1" applyAlignment="1" applyProtection="1">
      <alignment horizontal="center" vertical="center" wrapText="1"/>
    </xf>
    <xf numFmtId="49" fontId="9" fillId="6" borderId="73" xfId="6" applyNumberFormat="1" applyFont="1" applyFill="1" applyBorder="1" applyAlignment="1" applyProtection="1">
      <alignment horizontal="center" vertical="center" shrinkToFit="1"/>
    </xf>
    <xf numFmtId="49" fontId="9" fillId="6" borderId="72" xfId="6" applyNumberFormat="1" applyFont="1" applyFill="1" applyBorder="1" applyAlignment="1" applyProtection="1">
      <alignment horizontal="center" vertical="center" shrinkToFit="1"/>
    </xf>
    <xf numFmtId="49" fontId="9" fillId="6" borderId="71" xfId="6" applyNumberFormat="1" applyFont="1" applyFill="1" applyBorder="1" applyAlignment="1" applyProtection="1">
      <alignment horizontal="center" vertical="center" shrinkToFit="1"/>
    </xf>
    <xf numFmtId="0" fontId="9" fillId="6" borderId="6" xfId="6" applyFont="1" applyFill="1" applyBorder="1" applyAlignment="1" applyProtection="1">
      <alignment horizontal="left" vertical="center"/>
    </xf>
    <xf numFmtId="0" fontId="9" fillId="6" borderId="33" xfId="6" applyFont="1" applyFill="1" applyBorder="1" applyAlignment="1" applyProtection="1">
      <alignment horizontal="left" vertical="center"/>
    </xf>
    <xf numFmtId="0" fontId="9" fillId="6" borderId="63" xfId="6" applyFont="1" applyFill="1" applyBorder="1" applyAlignment="1" applyProtection="1">
      <alignment horizontal="left" vertical="center"/>
    </xf>
    <xf numFmtId="4" fontId="9" fillId="6" borderId="0" xfId="6" applyNumberFormat="1" applyFont="1" applyFill="1" applyBorder="1" applyAlignment="1" applyProtection="1">
      <alignment horizontal="center" vertical="center"/>
    </xf>
    <xf numFmtId="4" fontId="9" fillId="6" borderId="24" xfId="6" applyNumberFormat="1" applyFont="1" applyFill="1" applyBorder="1" applyAlignment="1" applyProtection="1">
      <alignment horizontal="center" vertical="center"/>
    </xf>
    <xf numFmtId="49" fontId="9" fillId="6" borderId="12" xfId="6" applyNumberFormat="1" applyFont="1" applyFill="1" applyBorder="1" applyAlignment="1" applyProtection="1">
      <alignment horizontal="left" vertical="center"/>
    </xf>
    <xf numFmtId="49" fontId="9" fillId="6" borderId="1" xfId="6" applyNumberFormat="1" applyFont="1" applyFill="1" applyBorder="1" applyAlignment="1" applyProtection="1">
      <alignment horizontal="left" vertical="center"/>
    </xf>
    <xf numFmtId="49" fontId="9" fillId="6" borderId="1" xfId="6" applyNumberFormat="1" applyFont="1" applyFill="1" applyBorder="1" applyAlignment="1" applyProtection="1">
      <alignment horizontal="center" vertical="center" shrinkToFit="1"/>
    </xf>
    <xf numFmtId="0" fontId="9" fillId="6" borderId="1" xfId="6" applyNumberFormat="1" applyFont="1" applyFill="1" applyBorder="1" applyAlignment="1" applyProtection="1">
      <alignment horizontal="center" vertical="center" shrinkToFit="1"/>
    </xf>
    <xf numFmtId="0" fontId="9" fillId="6" borderId="13" xfId="6" applyNumberFormat="1" applyFont="1" applyFill="1" applyBorder="1" applyAlignment="1" applyProtection="1">
      <alignment horizontal="center" vertical="center" shrinkToFit="1"/>
    </xf>
    <xf numFmtId="0" fontId="9" fillId="6" borderId="75" xfId="6" applyFont="1" applyFill="1" applyBorder="1" applyAlignment="1" applyProtection="1">
      <alignment horizontal="left" vertical="center"/>
    </xf>
    <xf numFmtId="0" fontId="9" fillId="6" borderId="72" xfId="6" applyFont="1" applyFill="1" applyBorder="1" applyAlignment="1" applyProtection="1">
      <alignment horizontal="left" vertical="center"/>
    </xf>
    <xf numFmtId="0" fontId="9" fillId="6" borderId="74" xfId="6" applyFont="1" applyFill="1" applyBorder="1" applyAlignment="1" applyProtection="1">
      <alignment horizontal="left" vertical="center"/>
    </xf>
    <xf numFmtId="10" fontId="9" fillId="6" borderId="73" xfId="6" applyNumberFormat="1" applyFont="1" applyFill="1" applyBorder="1" applyAlignment="1" applyProtection="1">
      <alignment horizontal="center" vertical="center"/>
    </xf>
    <xf numFmtId="10" fontId="9" fillId="6" borderId="71" xfId="6" applyNumberFormat="1" applyFont="1" applyFill="1" applyBorder="1" applyAlignment="1" applyProtection="1">
      <alignment horizontal="center" vertical="center"/>
    </xf>
    <xf numFmtId="4" fontId="9" fillId="6" borderId="1" xfId="6" applyNumberFormat="1" applyFont="1" applyFill="1" applyBorder="1" applyAlignment="1" applyProtection="1">
      <alignment horizontal="center" vertical="center"/>
    </xf>
    <xf numFmtId="4" fontId="9" fillId="6" borderId="13" xfId="6" applyNumberFormat="1" applyFont="1" applyFill="1" applyBorder="1" applyAlignment="1" applyProtection="1">
      <alignment horizontal="center" vertical="center"/>
    </xf>
    <xf numFmtId="0" fontId="9" fillId="6" borderId="75" xfId="6" applyFont="1" applyFill="1" applyBorder="1" applyAlignment="1" applyProtection="1">
      <alignment horizontal="left" vertical="center" wrapText="1"/>
    </xf>
    <xf numFmtId="0" fontId="9" fillId="6" borderId="72" xfId="6" applyFont="1" applyFill="1" applyBorder="1" applyAlignment="1" applyProtection="1">
      <alignment horizontal="left" vertical="center" wrapText="1"/>
    </xf>
    <xf numFmtId="0" fontId="9" fillId="6" borderId="10" xfId="6" applyFont="1" applyFill="1" applyBorder="1" applyAlignment="1" applyProtection="1">
      <alignment horizontal="left" vertical="center"/>
    </xf>
    <xf numFmtId="0" fontId="9" fillId="6" borderId="79" xfId="6" applyFont="1" applyFill="1" applyBorder="1" applyAlignment="1" applyProtection="1">
      <alignment horizontal="left" vertical="center"/>
    </xf>
    <xf numFmtId="4" fontId="9" fillId="6" borderId="73" xfId="6" applyNumberFormat="1" applyFont="1" applyFill="1" applyBorder="1" applyAlignment="1" applyProtection="1">
      <alignment horizontal="center" vertical="center"/>
      <protection locked="0"/>
    </xf>
    <xf numFmtId="4" fontId="9" fillId="6" borderId="72" xfId="6" applyNumberFormat="1" applyFont="1" applyFill="1" applyBorder="1" applyAlignment="1" applyProtection="1">
      <alignment horizontal="center" vertical="center"/>
      <protection locked="0"/>
    </xf>
    <xf numFmtId="4" fontId="9" fillId="6" borderId="71" xfId="6" applyNumberFormat="1" applyFont="1" applyFill="1" applyBorder="1" applyAlignment="1" applyProtection="1">
      <alignment horizontal="center" vertical="center"/>
      <protection locked="0"/>
    </xf>
    <xf numFmtId="0" fontId="9" fillId="6" borderId="73" xfId="6" applyFont="1" applyFill="1" applyBorder="1" applyAlignment="1" applyProtection="1">
      <alignment horizontal="center" vertical="center"/>
    </xf>
    <xf numFmtId="0" fontId="9" fillId="6" borderId="72" xfId="6" applyFont="1" applyFill="1" applyBorder="1" applyAlignment="1" applyProtection="1">
      <alignment horizontal="center" vertical="center"/>
    </xf>
    <xf numFmtId="0" fontId="9" fillId="6" borderId="71" xfId="6" applyFont="1" applyFill="1" applyBorder="1" applyAlignment="1" applyProtection="1">
      <alignment horizontal="center" vertical="center"/>
    </xf>
    <xf numFmtId="4" fontId="9" fillId="6" borderId="73" xfId="6" applyNumberFormat="1" applyFont="1" applyFill="1" applyBorder="1" applyAlignment="1" applyProtection="1">
      <alignment horizontal="center" vertical="center"/>
    </xf>
    <xf numFmtId="4" fontId="9" fillId="6" borderId="72" xfId="6" applyNumberFormat="1" applyFont="1" applyFill="1" applyBorder="1" applyAlignment="1" applyProtection="1">
      <alignment horizontal="center" vertical="center"/>
    </xf>
    <xf numFmtId="4" fontId="9" fillId="6" borderId="71" xfId="6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25" fillId="0" borderId="0" xfId="0" applyFont="1" applyAlignment="1">
      <alignment horizontal="right" vertical="top"/>
    </xf>
    <xf numFmtId="0" fontId="25" fillId="0" borderId="0" xfId="0" applyFont="1" applyFill="1" applyAlignment="1">
      <alignment horizontal="left" vertical="top"/>
    </xf>
    <xf numFmtId="0" fontId="23" fillId="0" borderId="1" xfId="6" applyFont="1" applyBorder="1" applyAlignment="1">
      <alignment horizontal="center" vertical="center" wrapText="1"/>
    </xf>
    <xf numFmtId="0" fontId="23" fillId="0" borderId="1" xfId="6" applyFont="1" applyBorder="1" applyAlignment="1" applyProtection="1">
      <alignment horizontal="center" vertical="center" wrapText="1"/>
    </xf>
    <xf numFmtId="0" fontId="23" fillId="0" borderId="13" xfId="6" applyFont="1" applyBorder="1" applyAlignment="1" applyProtection="1">
      <alignment horizontal="center" vertical="center" wrapText="1"/>
    </xf>
    <xf numFmtId="14" fontId="23" fillId="0" borderId="65" xfId="6" applyNumberFormat="1" applyFont="1" applyBorder="1" applyAlignment="1">
      <alignment horizontal="center" vertical="center" wrapText="1"/>
    </xf>
    <xf numFmtId="0" fontId="23" fillId="0" borderId="65" xfId="6" applyFont="1" applyBorder="1" applyAlignment="1" applyProtection="1">
      <alignment horizontal="center" vertical="center" wrapText="1"/>
    </xf>
    <xf numFmtId="0" fontId="23" fillId="0" borderId="51" xfId="6" applyFont="1" applyBorder="1" applyAlignment="1" applyProtection="1">
      <alignment horizontal="center" vertical="center" wrapText="1"/>
    </xf>
    <xf numFmtId="0" fontId="4" fillId="0" borderId="14" xfId="6" applyBorder="1" applyAlignment="1">
      <alignment horizontal="center"/>
    </xf>
    <xf numFmtId="0" fontId="4" fillId="0" borderId="26" xfId="6" applyBorder="1" applyAlignment="1">
      <alignment horizontal="center"/>
    </xf>
    <xf numFmtId="0" fontId="4" fillId="0" borderId="15" xfId="6" applyBorder="1" applyAlignment="1">
      <alignment horizontal="center"/>
    </xf>
    <xf numFmtId="0" fontId="26" fillId="0" borderId="14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4" fontId="26" fillId="0" borderId="14" xfId="0" applyNumberFormat="1" applyFont="1" applyFill="1" applyBorder="1" applyAlignment="1">
      <alignment horizontal="center" vertical="top" wrapText="1"/>
    </xf>
    <xf numFmtId="4" fontId="26" fillId="0" borderId="15" xfId="0" applyNumberFormat="1" applyFont="1" applyFill="1" applyBorder="1" applyAlignment="1">
      <alignment horizontal="center" vertical="top" wrapText="1"/>
    </xf>
    <xf numFmtId="4" fontId="8" fillId="0" borderId="73" xfId="6" applyNumberFormat="1" applyFont="1" applyBorder="1" applyAlignment="1" applyProtection="1">
      <alignment horizontal="center" vertical="center"/>
    </xf>
    <xf numFmtId="4" fontId="8" fillId="0" borderId="72" xfId="6" applyNumberFormat="1" applyFont="1" applyBorder="1" applyAlignment="1" applyProtection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4" fillId="0" borderId="85" xfId="6" applyNumberFormat="1" applyFont="1" applyBorder="1" applyAlignment="1" applyProtection="1">
      <alignment horizontal="center" vertical="center"/>
    </xf>
    <xf numFmtId="49" fontId="23" fillId="0" borderId="0" xfId="6" applyNumberFormat="1" applyFont="1" applyBorder="1" applyAlignment="1" applyProtection="1">
      <alignment horizontal="center" vertical="center"/>
    </xf>
    <xf numFmtId="0" fontId="9" fillId="0" borderId="1" xfId="6" applyFont="1" applyFill="1" applyBorder="1" applyAlignment="1" applyProtection="1">
      <alignment horizontal="left" vertical="center"/>
    </xf>
    <xf numFmtId="0" fontId="18" fillId="0" borderId="73" xfId="6" applyNumberFormat="1" applyFont="1" applyFill="1" applyBorder="1" applyAlignment="1" applyProtection="1">
      <alignment horizontal="center" vertical="center"/>
    </xf>
    <xf numFmtId="0" fontId="18" fillId="0" borderId="72" xfId="6" applyNumberFormat="1" applyFont="1" applyFill="1" applyBorder="1" applyAlignment="1" applyProtection="1">
      <alignment horizontal="center" vertical="center"/>
    </xf>
    <xf numFmtId="0" fontId="18" fillId="0" borderId="71" xfId="6" applyNumberFormat="1" applyFont="1" applyFill="1" applyBorder="1" applyAlignment="1" applyProtection="1">
      <alignment horizontal="center" vertical="center"/>
    </xf>
    <xf numFmtId="0" fontId="30" fillId="0" borderId="1" xfId="6" applyNumberFormat="1" applyFont="1" applyFill="1" applyBorder="1" applyAlignment="1" applyProtection="1">
      <alignment horizontal="center" vertical="center" shrinkToFit="1"/>
    </xf>
    <xf numFmtId="14" fontId="30" fillId="0" borderId="72" xfId="6" applyNumberFormat="1" applyFont="1" applyFill="1" applyBorder="1" applyAlignment="1" applyProtection="1">
      <alignment horizontal="center" vertical="center" shrinkToFit="1"/>
    </xf>
    <xf numFmtId="0" fontId="30" fillId="0" borderId="71" xfId="6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6" applyNumberFormat="1" applyFont="1" applyBorder="1" applyAlignment="1" applyProtection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79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18" fillId="0" borderId="0" xfId="0" applyFont="1" applyBorder="1" applyAlignment="1">
      <alignment horizontal="left" vertical="center"/>
    </xf>
    <xf numFmtId="14" fontId="9" fillId="6" borderId="1" xfId="6" applyNumberFormat="1" applyFont="1" applyFill="1" applyBorder="1" applyAlignment="1" applyProtection="1">
      <alignment horizontal="center" vertical="center"/>
    </xf>
    <xf numFmtId="14" fontId="9" fillId="6" borderId="13" xfId="6" applyNumberFormat="1" applyFont="1" applyFill="1" applyBorder="1" applyAlignment="1" applyProtection="1">
      <alignment horizontal="center" vertical="center"/>
    </xf>
    <xf numFmtId="0" fontId="9" fillId="6" borderId="75" xfId="6" applyFont="1" applyFill="1" applyBorder="1" applyAlignment="1" applyProtection="1">
      <alignment horizontal="left" vertical="top" wrapText="1"/>
    </xf>
    <xf numFmtId="0" fontId="9" fillId="6" borderId="72" xfId="6" applyFont="1" applyFill="1" applyBorder="1" applyAlignment="1" applyProtection="1">
      <alignment horizontal="left" vertical="top" wrapText="1"/>
    </xf>
    <xf numFmtId="0" fontId="9" fillId="6" borderId="74" xfId="6" applyFont="1" applyFill="1" applyBorder="1" applyAlignment="1" applyProtection="1">
      <alignment horizontal="left" vertical="top" wrapText="1"/>
    </xf>
    <xf numFmtId="0" fontId="18" fillId="0" borderId="75" xfId="6" applyFont="1" applyBorder="1" applyAlignment="1" applyProtection="1">
      <alignment horizontal="center" vertical="center"/>
    </xf>
    <xf numFmtId="0" fontId="18" fillId="0" borderId="72" xfId="6" applyFont="1" applyBorder="1" applyAlignment="1" applyProtection="1">
      <alignment horizontal="center" vertical="center"/>
    </xf>
    <xf numFmtId="0" fontId="18" fillId="0" borderId="71" xfId="6" applyFont="1" applyBorder="1" applyAlignment="1" applyProtection="1">
      <alignment horizontal="center" vertical="center"/>
    </xf>
    <xf numFmtId="0" fontId="9" fillId="0" borderId="6" xfId="6" applyFont="1" applyBorder="1" applyAlignment="1" applyProtection="1">
      <alignment horizontal="left" vertical="top" wrapText="1"/>
    </xf>
    <xf numFmtId="0" fontId="9" fillId="0" borderId="33" xfId="6" applyFont="1" applyBorder="1" applyAlignment="1" applyProtection="1">
      <alignment horizontal="left" vertical="top" wrapText="1"/>
    </xf>
    <xf numFmtId="0" fontId="9" fillId="0" borderId="7" xfId="6" applyFont="1" applyBorder="1" applyAlignment="1" applyProtection="1">
      <alignment horizontal="left" vertical="top" wrapText="1"/>
    </xf>
    <xf numFmtId="0" fontId="9" fillId="0" borderId="4" xfId="6" applyFont="1" applyBorder="1" applyAlignment="1" applyProtection="1">
      <alignment horizontal="left" vertical="top" wrapText="1"/>
    </xf>
    <xf numFmtId="0" fontId="9" fillId="0" borderId="31" xfId="6" applyFont="1" applyBorder="1" applyAlignment="1" applyProtection="1">
      <alignment horizontal="left" vertical="top" wrapText="1"/>
    </xf>
    <xf numFmtId="0" fontId="9" fillId="0" borderId="5" xfId="6" applyFont="1" applyBorder="1" applyAlignment="1" applyProtection="1">
      <alignment horizontal="left" vertical="top" wrapText="1"/>
    </xf>
    <xf numFmtId="0" fontId="22" fillId="0" borderId="64" xfId="6" applyFont="1" applyBorder="1" applyAlignment="1">
      <alignment horizontal="center" vertical="center" wrapText="1"/>
    </xf>
    <xf numFmtId="0" fontId="23" fillId="0" borderId="64" xfId="6" applyFont="1" applyBorder="1" applyAlignment="1">
      <alignment horizontal="center" vertical="center" wrapText="1"/>
    </xf>
    <xf numFmtId="0" fontId="24" fillId="0" borderId="36" xfId="6" applyFont="1" applyBorder="1" applyAlignment="1">
      <alignment horizontal="center" vertical="center" wrapText="1"/>
    </xf>
    <xf numFmtId="0" fontId="24" fillId="0" borderId="37" xfId="6" applyFont="1" applyBorder="1" applyAlignment="1">
      <alignment horizontal="center" vertical="center" wrapText="1"/>
    </xf>
    <xf numFmtId="0" fontId="23" fillId="0" borderId="36" xfId="6" applyFont="1" applyBorder="1" applyAlignment="1" applyProtection="1">
      <alignment horizontal="center" vertical="center" wrapText="1"/>
    </xf>
    <xf numFmtId="0" fontId="23" fillId="0" borderId="37" xfId="6" applyFont="1" applyBorder="1" applyAlignment="1" applyProtection="1">
      <alignment horizontal="center" vertical="center" wrapText="1"/>
    </xf>
    <xf numFmtId="0" fontId="23" fillId="0" borderId="35" xfId="6" applyFont="1" applyBorder="1" applyAlignment="1" applyProtection="1">
      <alignment horizontal="center" vertical="center" wrapText="1"/>
    </xf>
    <xf numFmtId="0" fontId="18" fillId="0" borderId="75" xfId="6" applyFont="1" applyBorder="1" applyAlignment="1" applyProtection="1">
      <alignment horizontal="left"/>
    </xf>
    <xf numFmtId="0" fontId="18" fillId="0" borderId="72" xfId="6" applyFont="1" applyBorder="1" applyAlignment="1" applyProtection="1">
      <alignment horizontal="left"/>
    </xf>
    <xf numFmtId="0" fontId="18" fillId="0" borderId="71" xfId="6" applyFont="1" applyBorder="1" applyAlignment="1" applyProtection="1">
      <alignment horizontal="left"/>
    </xf>
    <xf numFmtId="0" fontId="9" fillId="0" borderId="73" xfId="6" applyFont="1" applyBorder="1" applyAlignment="1" applyProtection="1">
      <alignment horizontal="left" vertical="top" wrapText="1"/>
    </xf>
    <xf numFmtId="0" fontId="9" fillId="0" borderId="72" xfId="6" applyFont="1" applyBorder="1" applyAlignment="1" applyProtection="1">
      <alignment horizontal="left" vertical="top" wrapText="1"/>
    </xf>
    <xf numFmtId="0" fontId="9" fillId="0" borderId="71" xfId="6" applyFont="1" applyBorder="1" applyAlignment="1" applyProtection="1">
      <alignment horizontal="left" vertical="top" wrapText="1"/>
    </xf>
    <xf numFmtId="0" fontId="9" fillId="0" borderId="73" xfId="6" applyFont="1" applyFill="1" applyBorder="1" applyAlignment="1" applyProtection="1">
      <alignment horizontal="justify" vertical="top" wrapText="1"/>
    </xf>
    <xf numFmtId="0" fontId="9" fillId="0" borderId="72" xfId="6" applyFont="1" applyFill="1" applyBorder="1" applyAlignment="1" applyProtection="1">
      <alignment horizontal="justify" vertical="top" wrapText="1"/>
    </xf>
    <xf numFmtId="0" fontId="9" fillId="0" borderId="71" xfId="6" applyFont="1" applyFill="1" applyBorder="1" applyAlignment="1" applyProtection="1">
      <alignment horizontal="justify" vertical="top" wrapText="1"/>
    </xf>
    <xf numFmtId="0" fontId="9" fillId="0" borderId="73" xfId="6" applyNumberFormat="1" applyFont="1" applyFill="1" applyBorder="1" applyAlignment="1" applyProtection="1">
      <alignment horizontal="left" vertical="top" wrapText="1"/>
    </xf>
    <xf numFmtId="0" fontId="9" fillId="0" borderId="72" xfId="6" applyNumberFormat="1" applyFont="1" applyFill="1" applyBorder="1" applyAlignment="1" applyProtection="1">
      <alignment horizontal="left" vertical="top" wrapText="1"/>
    </xf>
    <xf numFmtId="0" fontId="9" fillId="0" borderId="71" xfId="6" applyNumberFormat="1" applyFont="1" applyFill="1" applyBorder="1" applyAlignment="1" applyProtection="1">
      <alignment horizontal="left" vertical="top" wrapText="1"/>
    </xf>
    <xf numFmtId="0" fontId="9" fillId="0" borderId="73" xfId="6" applyFont="1" applyBorder="1" applyAlignment="1" applyProtection="1">
      <alignment horizontal="justify" vertical="top" wrapText="1"/>
    </xf>
    <xf numFmtId="0" fontId="9" fillId="0" borderId="72" xfId="6" applyFont="1" applyBorder="1" applyAlignment="1" applyProtection="1">
      <alignment horizontal="justify" vertical="top" wrapText="1"/>
    </xf>
    <xf numFmtId="0" fontId="9" fillId="0" borderId="71" xfId="6" applyFont="1" applyBorder="1" applyAlignment="1" applyProtection="1">
      <alignment horizontal="justify" vertical="top" wrapText="1"/>
    </xf>
    <xf numFmtId="0" fontId="9" fillId="0" borderId="22" xfId="6" applyFont="1" applyFill="1" applyBorder="1" applyAlignment="1" applyProtection="1">
      <alignment horizontal="left" vertical="top" wrapText="1"/>
    </xf>
    <xf numFmtId="0" fontId="9" fillId="0" borderId="0" xfId="6" applyFont="1" applyFill="1" applyBorder="1" applyAlignment="1" applyProtection="1">
      <alignment horizontal="left" vertical="top" wrapText="1"/>
    </xf>
    <xf numFmtId="0" fontId="9" fillId="0" borderId="24" xfId="6" applyFont="1" applyFill="1" applyBorder="1" applyAlignment="1" applyProtection="1">
      <alignment horizontal="left" vertical="top" wrapText="1"/>
    </xf>
    <xf numFmtId="0" fontId="9" fillId="0" borderId="22" xfId="6" applyFont="1" applyBorder="1" applyAlignment="1" applyProtection="1">
      <alignment horizontal="left" vertical="top" wrapText="1"/>
    </xf>
    <xf numFmtId="0" fontId="9" fillId="0" borderId="0" xfId="6" applyFont="1" applyBorder="1" applyAlignment="1" applyProtection="1">
      <alignment horizontal="left" vertical="top" wrapText="1"/>
    </xf>
    <xf numFmtId="0" fontId="9" fillId="0" borderId="24" xfId="6" applyFont="1" applyBorder="1" applyAlignment="1" applyProtection="1">
      <alignment horizontal="left" vertical="top" wrapText="1"/>
    </xf>
  </cellXfs>
  <cellStyles count="7">
    <cellStyle name="Hiperveza" xfId="4" builtinId="8"/>
    <cellStyle name="Normalno" xfId="0" builtinId="0"/>
    <cellStyle name="Normalno 2" xfId="2"/>
    <cellStyle name="Obično 2" xfId="6"/>
    <cellStyle name="Postotak" xfId="3" builtinId="5"/>
    <cellStyle name="Valuta" xfId="1" builtinId="4"/>
    <cellStyle name="Zarez 2" xf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66676</xdr:rowOff>
    </xdr:from>
    <xdr:to>
      <xdr:col>0</xdr:col>
      <xdr:colOff>752476</xdr:colOff>
      <xdr:row>1</xdr:row>
      <xdr:rowOff>407894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6" y="66676"/>
          <a:ext cx="495300" cy="531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0</xdr:rowOff>
    </xdr:from>
    <xdr:to>
      <xdr:col>11</xdr:col>
      <xdr:colOff>28575</xdr:colOff>
      <xdr:row>4</xdr:row>
      <xdr:rowOff>171450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0" y="0"/>
          <a:ext cx="9239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0</xdr:row>
      <xdr:rowOff>9525</xdr:rowOff>
    </xdr:from>
    <xdr:to>
      <xdr:col>1</xdr:col>
      <xdr:colOff>295275</xdr:colOff>
      <xdr:row>4</xdr:row>
      <xdr:rowOff>190500</xdr:rowOff>
    </xdr:to>
    <xdr:pic>
      <xdr:nvPicPr>
        <xdr:cNvPr id="3" name="Rectangle 112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9525"/>
          <a:ext cx="752475" cy="8001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37</xdr:row>
          <xdr:rowOff>0</xdr:rowOff>
        </xdr:from>
        <xdr:to>
          <xdr:col>11</xdr:col>
          <xdr:colOff>238125</xdr:colOff>
          <xdr:row>38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85725</xdr:rowOff>
        </xdr:from>
        <xdr:to>
          <xdr:col>10</xdr:col>
          <xdr:colOff>571500</xdr:colOff>
          <xdr:row>40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39</xdr:row>
          <xdr:rowOff>95250</xdr:rowOff>
        </xdr:from>
        <xdr:to>
          <xdr:col>11</xdr:col>
          <xdr:colOff>514350</xdr:colOff>
          <xdr:row>40</xdr:row>
          <xdr:rowOff>104775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39</xdr:row>
          <xdr:rowOff>95250</xdr:rowOff>
        </xdr:from>
        <xdr:to>
          <xdr:col>9</xdr:col>
          <xdr:colOff>266700</xdr:colOff>
          <xdr:row>40</xdr:row>
          <xdr:rowOff>104775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39</xdr:row>
          <xdr:rowOff>104775</xdr:rowOff>
        </xdr:from>
        <xdr:to>
          <xdr:col>7</xdr:col>
          <xdr:colOff>352425</xdr:colOff>
          <xdr:row>40</xdr:row>
          <xdr:rowOff>114300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42</xdr:row>
          <xdr:rowOff>9525</xdr:rowOff>
        </xdr:from>
        <xdr:to>
          <xdr:col>7</xdr:col>
          <xdr:colOff>333375</xdr:colOff>
          <xdr:row>43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42</xdr:row>
          <xdr:rowOff>9525</xdr:rowOff>
        </xdr:from>
        <xdr:to>
          <xdr:col>9</xdr:col>
          <xdr:colOff>276225</xdr:colOff>
          <xdr:row>43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45</xdr:row>
          <xdr:rowOff>9525</xdr:rowOff>
        </xdr:from>
        <xdr:to>
          <xdr:col>7</xdr:col>
          <xdr:colOff>333375</xdr:colOff>
          <xdr:row>46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45</xdr:row>
          <xdr:rowOff>9525</xdr:rowOff>
        </xdr:from>
        <xdr:to>
          <xdr:col>9</xdr:col>
          <xdr:colOff>276225</xdr:colOff>
          <xdr:row>46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41</xdr:row>
          <xdr:rowOff>190500</xdr:rowOff>
        </xdr:from>
        <xdr:to>
          <xdr:col>10</xdr:col>
          <xdr:colOff>571500</xdr:colOff>
          <xdr:row>43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41</xdr:row>
          <xdr:rowOff>190500</xdr:rowOff>
        </xdr:from>
        <xdr:to>
          <xdr:col>11</xdr:col>
          <xdr:colOff>514350</xdr:colOff>
          <xdr:row>43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44</xdr:row>
          <xdr:rowOff>190500</xdr:rowOff>
        </xdr:from>
        <xdr:to>
          <xdr:col>10</xdr:col>
          <xdr:colOff>571500</xdr:colOff>
          <xdr:row>46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190500</xdr:rowOff>
        </xdr:from>
        <xdr:to>
          <xdr:col>11</xdr:col>
          <xdr:colOff>514350</xdr:colOff>
          <xdr:row>46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0</xdr:rowOff>
        </xdr:from>
        <xdr:to>
          <xdr:col>8</xdr:col>
          <xdr:colOff>571500</xdr:colOff>
          <xdr:row>37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36</xdr:row>
          <xdr:rowOff>9525</xdr:rowOff>
        </xdr:from>
        <xdr:to>
          <xdr:col>9</xdr:col>
          <xdr:colOff>581025</xdr:colOff>
          <xdr:row>37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36</xdr:row>
          <xdr:rowOff>9525</xdr:rowOff>
        </xdr:from>
        <xdr:to>
          <xdr:col>11</xdr:col>
          <xdr:colOff>285750</xdr:colOff>
          <xdr:row>37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34</xdr:row>
          <xdr:rowOff>0</xdr:rowOff>
        </xdr:from>
        <xdr:to>
          <xdr:col>11</xdr:col>
          <xdr:colOff>200025</xdr:colOff>
          <xdr:row>35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47</xdr:row>
          <xdr:rowOff>190500</xdr:rowOff>
        </xdr:from>
        <xdr:to>
          <xdr:col>7</xdr:col>
          <xdr:colOff>333375</xdr:colOff>
          <xdr:row>49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47</xdr:row>
          <xdr:rowOff>180975</xdr:rowOff>
        </xdr:from>
        <xdr:to>
          <xdr:col>9</xdr:col>
          <xdr:colOff>295275</xdr:colOff>
          <xdr:row>48</xdr:row>
          <xdr:rowOff>190500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47</xdr:row>
          <xdr:rowOff>171450</xdr:rowOff>
        </xdr:from>
        <xdr:to>
          <xdr:col>10</xdr:col>
          <xdr:colOff>571500</xdr:colOff>
          <xdr:row>48</xdr:row>
          <xdr:rowOff>190500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47</xdr:row>
          <xdr:rowOff>171450</xdr:rowOff>
        </xdr:from>
        <xdr:to>
          <xdr:col>11</xdr:col>
          <xdr:colOff>514350</xdr:colOff>
          <xdr:row>48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34</xdr:row>
          <xdr:rowOff>0</xdr:rowOff>
        </xdr:from>
        <xdr:to>
          <xdr:col>9</xdr:col>
          <xdr:colOff>285750</xdr:colOff>
          <xdr:row>35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37</xdr:row>
          <xdr:rowOff>0</xdr:rowOff>
        </xdr:from>
        <xdr:to>
          <xdr:col>9</xdr:col>
          <xdr:colOff>323850</xdr:colOff>
          <xdr:row>38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52</xdr:row>
          <xdr:rowOff>9525</xdr:rowOff>
        </xdr:from>
        <xdr:to>
          <xdr:col>2</xdr:col>
          <xdr:colOff>285750</xdr:colOff>
          <xdr:row>53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51</xdr:row>
          <xdr:rowOff>190500</xdr:rowOff>
        </xdr:from>
        <xdr:to>
          <xdr:col>4</xdr:col>
          <xdr:colOff>533400</xdr:colOff>
          <xdr:row>53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52</xdr:row>
          <xdr:rowOff>9525</xdr:rowOff>
        </xdr:from>
        <xdr:to>
          <xdr:col>7</xdr:col>
          <xdr:colOff>333375</xdr:colOff>
          <xdr:row>53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52</xdr:row>
          <xdr:rowOff>9525</xdr:rowOff>
        </xdr:from>
        <xdr:to>
          <xdr:col>9</xdr:col>
          <xdr:colOff>285750</xdr:colOff>
          <xdr:row>53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52</xdr:row>
          <xdr:rowOff>9525</xdr:rowOff>
        </xdr:from>
        <xdr:to>
          <xdr:col>11</xdr:col>
          <xdr:colOff>238125</xdr:colOff>
          <xdr:row>53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153535</xdr:colOff>
      <xdr:row>0</xdr:row>
      <xdr:rowOff>31750</xdr:rowOff>
    </xdr:from>
    <xdr:to>
      <xdr:col>9</xdr:col>
      <xdr:colOff>590551</xdr:colOff>
      <xdr:row>1</xdr:row>
      <xdr:rowOff>516675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4835" y="31750"/>
          <a:ext cx="1408566" cy="72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76200</xdr:rowOff>
    </xdr:from>
    <xdr:to>
      <xdr:col>1</xdr:col>
      <xdr:colOff>171450</xdr:colOff>
      <xdr:row>1</xdr:row>
      <xdr:rowOff>438150</xdr:rowOff>
    </xdr:to>
    <xdr:pic>
      <xdr:nvPicPr>
        <xdr:cNvPr id="3" name="Rectangle 112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6200"/>
          <a:ext cx="771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tabSelected="1" zoomScaleNormal="100" zoomScaleSheetLayoutView="100" workbookViewId="0">
      <selection activeCell="B6" sqref="B6"/>
    </sheetView>
  </sheetViews>
  <sheetFormatPr defaultRowHeight="15" x14ac:dyDescent="0.25"/>
  <cols>
    <col min="1" max="1" width="53.7109375" customWidth="1"/>
    <col min="2" max="2" width="54.85546875" style="15" customWidth="1"/>
  </cols>
  <sheetData>
    <row r="1" spans="1:2" ht="15.75" thickTop="1" x14ac:dyDescent="0.25">
      <c r="A1" s="198" t="s">
        <v>6</v>
      </c>
      <c r="B1" s="199"/>
    </row>
    <row r="2" spans="1:2" ht="45.75" customHeight="1" x14ac:dyDescent="0.25">
      <c r="A2" s="200"/>
      <c r="B2" s="201"/>
    </row>
    <row r="3" spans="1:2" x14ac:dyDescent="0.25">
      <c r="A3" s="202" t="s">
        <v>257</v>
      </c>
      <c r="B3" s="203"/>
    </row>
    <row r="4" spans="1:2" ht="50.25" customHeight="1" thickBot="1" x14ac:dyDescent="0.3">
      <c r="A4" s="204"/>
      <c r="B4" s="205"/>
    </row>
    <row r="5" spans="1:2" ht="27" customHeight="1" thickBot="1" x14ac:dyDescent="0.3">
      <c r="A5" s="183" t="s">
        <v>7</v>
      </c>
      <c r="B5" s="14"/>
    </row>
    <row r="6" spans="1:2" ht="30" customHeight="1" x14ac:dyDescent="0.25">
      <c r="A6" s="1" t="s">
        <v>12</v>
      </c>
      <c r="B6" s="9"/>
    </row>
    <row r="7" spans="1:2" ht="30" customHeight="1" x14ac:dyDescent="0.25">
      <c r="A7" s="1" t="s">
        <v>11</v>
      </c>
      <c r="B7" s="9"/>
    </row>
    <row r="8" spans="1:2" ht="30" customHeight="1" x14ac:dyDescent="0.25">
      <c r="A8" s="2" t="s">
        <v>0</v>
      </c>
      <c r="B8" s="10"/>
    </row>
    <row r="9" spans="1:2" ht="30" customHeight="1" x14ac:dyDescent="0.25">
      <c r="A9" s="2" t="s">
        <v>13</v>
      </c>
      <c r="B9" s="11"/>
    </row>
    <row r="10" spans="1:2" ht="30" customHeight="1" x14ac:dyDescent="0.25">
      <c r="A10" s="2" t="s">
        <v>9</v>
      </c>
      <c r="B10" s="11"/>
    </row>
    <row r="11" spans="1:2" ht="30" customHeight="1" x14ac:dyDescent="0.25">
      <c r="A11" s="2" t="s">
        <v>10</v>
      </c>
      <c r="B11" s="11"/>
    </row>
    <row r="12" spans="1:2" ht="30" customHeight="1" x14ac:dyDescent="0.25">
      <c r="A12" s="2" t="s">
        <v>38</v>
      </c>
      <c r="B12" s="11"/>
    </row>
    <row r="13" spans="1:2" ht="30" customHeight="1" x14ac:dyDescent="0.25">
      <c r="A13" s="2" t="s">
        <v>2</v>
      </c>
      <c r="B13" s="10"/>
    </row>
    <row r="14" spans="1:2" ht="30" customHeight="1" x14ac:dyDescent="0.25">
      <c r="A14" s="2" t="s">
        <v>3</v>
      </c>
      <c r="B14" s="19"/>
    </row>
    <row r="15" spans="1:2" ht="30" customHeight="1" x14ac:dyDescent="0.25">
      <c r="A15" s="2" t="s">
        <v>1</v>
      </c>
      <c r="B15" s="11"/>
    </row>
    <row r="16" spans="1:2" ht="30" customHeight="1" thickBot="1" x14ac:dyDescent="0.3">
      <c r="A16" s="3" t="s">
        <v>14</v>
      </c>
      <c r="B16" s="11"/>
    </row>
    <row r="17" spans="1:2" ht="30" customHeight="1" thickBot="1" x14ac:dyDescent="0.3">
      <c r="A17" s="182" t="s">
        <v>4</v>
      </c>
      <c r="B17" s="12"/>
    </row>
    <row r="18" spans="1:2" ht="30" customHeight="1" x14ac:dyDescent="0.25">
      <c r="A18" s="179" t="s">
        <v>16</v>
      </c>
      <c r="B18" s="9"/>
    </row>
    <row r="19" spans="1:2" ht="30" customHeight="1" x14ac:dyDescent="0.25">
      <c r="A19" s="1" t="s">
        <v>32</v>
      </c>
      <c r="B19" s="9"/>
    </row>
    <row r="20" spans="1:2" ht="30" customHeight="1" x14ac:dyDescent="0.25">
      <c r="A20" s="2" t="s">
        <v>31</v>
      </c>
      <c r="B20" s="11"/>
    </row>
    <row r="21" spans="1:2" ht="27" customHeight="1" x14ac:dyDescent="0.25">
      <c r="A21" s="2" t="s">
        <v>5</v>
      </c>
      <c r="B21" s="11"/>
    </row>
    <row r="22" spans="1:2" ht="30" customHeight="1" x14ac:dyDescent="0.25">
      <c r="A22" s="2" t="s">
        <v>41</v>
      </c>
      <c r="B22" s="11"/>
    </row>
    <row r="23" spans="1:2" ht="30" customHeight="1" thickBot="1" x14ac:dyDescent="0.3">
      <c r="A23" s="4" t="s">
        <v>271</v>
      </c>
      <c r="B23" s="13"/>
    </row>
    <row r="24" spans="1:2" ht="30" customHeight="1" thickBot="1" x14ac:dyDescent="0.3">
      <c r="A24" s="6" t="s">
        <v>29</v>
      </c>
      <c r="B24" s="12"/>
    </row>
    <row r="25" spans="1:2" ht="30" customHeight="1" x14ac:dyDescent="0.25">
      <c r="A25" s="180" t="s">
        <v>39</v>
      </c>
      <c r="B25" s="177"/>
    </row>
    <row r="26" spans="1:2" ht="45.75" thickBot="1" x14ac:dyDescent="0.3">
      <c r="A26" s="181" t="s">
        <v>40</v>
      </c>
      <c r="B26" s="178">
        <f>IF(B25*0.4&gt;(IF((B18="M1")*AND(B19="Električni"),80000,IF((B18="M1")*AND(B19="Plug-in hibridni"),40000,IF(B18="L1",20000,IF(B18="L2",20000,IF(B18="L3",20000,IF(B18="L4",20000,IF(B18="L5",20000,IF(B18="L6",20000,IF(B18="L7",20000,IF(B18="Električni bicikl",5000,0))))))))))), IF((B18="M1")*AND(B19="Električni"),80000,IF((B18="M1")*AND(B19="Plug-in hibridni"),40000,IF(B18="L1",20000,IF(B18="L2",20000,IF(B18="L3",20000,IF(B18="L4",20000,IF(B18="L5",20000,IF(B18="L6",20000,IF(B18="L7",20000,IF(B18="Električni bicikl",5000,0)))))))))), B25*0.4)</f>
        <v>0</v>
      </c>
    </row>
    <row r="27" spans="1:2" ht="20.25" customHeight="1" thickTop="1" x14ac:dyDescent="0.25">
      <c r="A27" s="7" t="s">
        <v>8</v>
      </c>
      <c r="B27" s="8" t="s">
        <v>15</v>
      </c>
    </row>
    <row r="28" spans="1:2" ht="48" customHeight="1" thickBot="1" x14ac:dyDescent="0.3">
      <c r="A28" s="193"/>
      <c r="B28" s="192"/>
    </row>
    <row r="29" spans="1:2" ht="15.75" thickTop="1" x14ac:dyDescent="0.25"/>
  </sheetData>
  <sheetProtection algorithmName="SHA-512" hashValue="m8vGml0lcxq6+TmGp80/PoTWHm/8Kbn7hTz0ZlwYqzA79dLnF9QGg/TIaW0LgUeTndJh2JRgclAmQET1EHmTgQ==" saltValue="gw+J/4IpcRbo+7SA//mqbA==" spinCount="100000" sheet="1" objects="1" scenarios="1" selectLockedCells="1"/>
  <dataConsolidate/>
  <mergeCells count="2">
    <mergeCell ref="A1:B2"/>
    <mergeCell ref="A3:B4"/>
  </mergeCells>
  <conditionalFormatting sqref="B16">
    <cfRule type="cellIs" dxfId="0" priority="1" operator="equal">
      <formula>COUNT($B$16=21)</formula>
    </cfRule>
  </conditionalFormatting>
  <dataValidations count="5">
    <dataValidation type="list" allowBlank="1" showInputMessage="1" showErrorMessage="1" sqref="B18">
      <formula1>Kategorije</formula1>
    </dataValidation>
    <dataValidation type="list" allowBlank="1" showInputMessage="1" showErrorMessage="1" sqref="B19">
      <formula1>IF($B$18="M1", Vrsta,Električno_L)</formula1>
    </dataValidation>
    <dataValidation type="list" allowBlank="1" showInputMessage="1" showErrorMessage="1" sqref="B12">
      <formula1>Zupanije</formula1>
    </dataValidation>
    <dataValidation type="decimal" allowBlank="1" showInputMessage="1" showErrorMessage="1" errorTitle="Tehnički uvjeti" error="Tehnički uvjeti za prihvatljiva vozila: &quot;plug-in” hibridno vozilo koje ima dopuštenu emisiju onečišćujuće tvari CO2 iznosa do najviše 50 g/km,_x000a_" sqref="B23">
      <formula1>0</formula1>
      <formula2>50</formula2>
    </dataValidation>
    <dataValidation type="decimal" operator="greaterThan" allowBlank="1" showInputMessage="1" showErrorMessage="1" sqref="B22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5"/>
  <sheetViews>
    <sheetView workbookViewId="0">
      <selection activeCell="F11" sqref="F11"/>
    </sheetView>
  </sheetViews>
  <sheetFormatPr defaultRowHeight="15" x14ac:dyDescent="0.25"/>
  <cols>
    <col min="2" max="2" width="15.85546875" customWidth="1"/>
    <col min="6" max="6" width="15.5703125" bestFit="1" customWidth="1"/>
    <col min="8" max="8" width="33.28515625" bestFit="1" customWidth="1"/>
    <col min="10" max="10" width="13.28515625" bestFit="1" customWidth="1"/>
    <col min="12" max="12" width="20.42578125" customWidth="1"/>
  </cols>
  <sheetData>
    <row r="5" spans="2:12" x14ac:dyDescent="0.25">
      <c r="B5" t="s">
        <v>25</v>
      </c>
      <c r="D5" t="s">
        <v>26</v>
      </c>
      <c r="F5" t="s">
        <v>33</v>
      </c>
      <c r="H5" s="20" t="s">
        <v>42</v>
      </c>
      <c r="J5" s="5">
        <v>5000</v>
      </c>
      <c r="L5" t="s">
        <v>35</v>
      </c>
    </row>
    <row r="6" spans="2:12" x14ac:dyDescent="0.25">
      <c r="B6" t="s">
        <v>17</v>
      </c>
      <c r="D6" t="s">
        <v>27</v>
      </c>
      <c r="F6" t="s">
        <v>34</v>
      </c>
      <c r="H6" s="20" t="s">
        <v>43</v>
      </c>
      <c r="J6" s="5">
        <v>20000</v>
      </c>
      <c r="L6" t="s">
        <v>36</v>
      </c>
    </row>
    <row r="7" spans="2:12" x14ac:dyDescent="0.25">
      <c r="B7" t="s">
        <v>18</v>
      </c>
      <c r="D7" t="s">
        <v>28</v>
      </c>
      <c r="H7" s="20" t="s">
        <v>44</v>
      </c>
      <c r="J7" s="5">
        <v>80000</v>
      </c>
      <c r="L7" t="s">
        <v>37</v>
      </c>
    </row>
    <row r="8" spans="2:12" x14ac:dyDescent="0.25">
      <c r="B8" t="s">
        <v>19</v>
      </c>
      <c r="H8" s="20" t="s">
        <v>45</v>
      </c>
    </row>
    <row r="9" spans="2:12" x14ac:dyDescent="0.25">
      <c r="B9" t="s">
        <v>20</v>
      </c>
      <c r="H9" s="20" t="s">
        <v>46</v>
      </c>
    </row>
    <row r="10" spans="2:12" x14ac:dyDescent="0.25">
      <c r="B10" t="s">
        <v>21</v>
      </c>
      <c r="H10" s="20" t="s">
        <v>47</v>
      </c>
    </row>
    <row r="11" spans="2:12" x14ac:dyDescent="0.25">
      <c r="B11" t="s">
        <v>22</v>
      </c>
      <c r="F11" t="s">
        <v>33</v>
      </c>
      <c r="H11" s="20" t="s">
        <v>48</v>
      </c>
    </row>
    <row r="12" spans="2:12" x14ac:dyDescent="0.25">
      <c r="B12" t="s">
        <v>23</v>
      </c>
      <c r="H12" s="20" t="s">
        <v>49</v>
      </c>
    </row>
    <row r="13" spans="2:12" x14ac:dyDescent="0.25">
      <c r="B13" t="s">
        <v>24</v>
      </c>
      <c r="H13" s="20" t="s">
        <v>50</v>
      </c>
    </row>
    <row r="14" spans="2:12" x14ac:dyDescent="0.25">
      <c r="F14" t="s">
        <v>30</v>
      </c>
      <c r="H14" s="20" t="s">
        <v>51</v>
      </c>
    </row>
    <row r="15" spans="2:12" x14ac:dyDescent="0.25">
      <c r="H15" s="20" t="s">
        <v>52</v>
      </c>
    </row>
    <row r="16" spans="2:12" x14ac:dyDescent="0.25">
      <c r="H16" s="20" t="s">
        <v>53</v>
      </c>
    </row>
    <row r="17" spans="8:8" x14ac:dyDescent="0.25">
      <c r="H17" s="20" t="s">
        <v>54</v>
      </c>
    </row>
    <row r="18" spans="8:8" x14ac:dyDescent="0.25">
      <c r="H18" s="20" t="s">
        <v>55</v>
      </c>
    </row>
    <row r="19" spans="8:8" x14ac:dyDescent="0.25">
      <c r="H19" s="20" t="s">
        <v>56</v>
      </c>
    </row>
    <row r="20" spans="8:8" x14ac:dyDescent="0.25">
      <c r="H20" s="20" t="s">
        <v>57</v>
      </c>
    </row>
    <row r="21" spans="8:8" x14ac:dyDescent="0.25">
      <c r="H21" s="20" t="s">
        <v>58</v>
      </c>
    </row>
    <row r="22" spans="8:8" x14ac:dyDescent="0.25">
      <c r="H22" s="20" t="s">
        <v>59</v>
      </c>
    </row>
    <row r="23" spans="8:8" x14ac:dyDescent="0.25">
      <c r="H23" s="20" t="s">
        <v>60</v>
      </c>
    </row>
    <row r="24" spans="8:8" x14ac:dyDescent="0.25">
      <c r="H24" s="20" t="s">
        <v>61</v>
      </c>
    </row>
    <row r="25" spans="8:8" x14ac:dyDescent="0.25">
      <c r="H25" s="21" t="s">
        <v>62</v>
      </c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"/>
  <sheetViews>
    <sheetView topLeftCell="AI1" workbookViewId="0">
      <selection activeCell="AP2" sqref="AP2"/>
    </sheetView>
  </sheetViews>
  <sheetFormatPr defaultRowHeight="15" x14ac:dyDescent="0.25"/>
  <cols>
    <col min="1" max="1" width="15.85546875" customWidth="1"/>
    <col min="4" max="4" width="11" customWidth="1"/>
    <col min="5" max="7" width="11.7109375" customWidth="1"/>
    <col min="8" max="8" width="21.140625" customWidth="1"/>
    <col min="9" max="9" width="11.140625" customWidth="1"/>
    <col min="10" max="10" width="18.5703125" customWidth="1"/>
    <col min="11" max="11" width="15.7109375" customWidth="1"/>
    <col min="12" max="12" width="14.7109375" customWidth="1"/>
    <col min="13" max="13" width="33.7109375" customWidth="1"/>
    <col min="14" max="14" width="22.42578125" customWidth="1"/>
    <col min="15" max="15" width="29.5703125" customWidth="1"/>
    <col min="16" max="16" width="23.85546875" customWidth="1"/>
    <col min="17" max="17" width="32.140625" customWidth="1"/>
    <col min="18" max="18" width="10.28515625" customWidth="1"/>
    <col min="19" max="19" width="15" customWidth="1"/>
    <col min="20" max="20" width="13.5703125" customWidth="1"/>
    <col min="21" max="21" width="19" customWidth="1"/>
    <col min="22" max="22" width="15.85546875" customWidth="1"/>
    <col min="24" max="24" width="13.5703125" customWidth="1"/>
    <col min="25" max="25" width="19.42578125" customWidth="1"/>
    <col min="26" max="26" width="27.42578125" customWidth="1"/>
    <col min="27" max="27" width="18.7109375" customWidth="1"/>
    <col min="28" max="28" width="12.85546875" customWidth="1"/>
    <col min="29" max="29" width="12" customWidth="1"/>
    <col min="30" max="30" width="13" customWidth="1"/>
    <col min="31" max="31" width="12.28515625" customWidth="1"/>
    <col min="32" max="32" width="14.7109375" customWidth="1"/>
    <col min="33" max="33" width="14.28515625" customWidth="1"/>
    <col min="34" max="34" width="13.42578125" customWidth="1"/>
    <col min="35" max="35" width="14.7109375" customWidth="1"/>
    <col min="36" max="36" width="11.5703125" customWidth="1"/>
    <col min="37" max="37" width="10.140625" customWidth="1"/>
    <col min="38" max="38" width="9.5703125" customWidth="1"/>
    <col min="39" max="39" width="11.85546875" customWidth="1"/>
    <col min="40" max="41" width="11.42578125" customWidth="1"/>
    <col min="42" max="42" width="11" customWidth="1"/>
    <col min="43" max="44" width="13.28515625" customWidth="1"/>
    <col min="45" max="47" width="17.7109375" customWidth="1"/>
    <col min="48" max="48" width="16.85546875" bestFit="1" customWidth="1"/>
    <col min="49" max="49" width="12.42578125" customWidth="1"/>
    <col min="50" max="50" width="13.28515625" customWidth="1"/>
    <col min="51" max="51" width="13" customWidth="1"/>
    <col min="52" max="52" width="12.5703125" customWidth="1"/>
    <col min="53" max="53" width="11.140625" customWidth="1"/>
    <col min="54" max="54" width="11.42578125" customWidth="1"/>
    <col min="55" max="55" width="13.5703125" customWidth="1"/>
    <col min="56" max="56" width="12.140625" customWidth="1"/>
    <col min="58" max="58" width="12" customWidth="1"/>
    <col min="59" max="59" width="13.85546875" customWidth="1"/>
    <col min="60" max="60" width="11" customWidth="1"/>
  </cols>
  <sheetData>
    <row r="1" spans="1:60" s="16" customFormat="1" ht="77.25" customHeight="1" x14ac:dyDescent="0.25">
      <c r="A1" s="26" t="s">
        <v>141</v>
      </c>
      <c r="B1" s="16" t="str">
        <f>'Prijavni obrazac'!A6</f>
        <v>Ime</v>
      </c>
      <c r="C1" s="16" t="str">
        <f>'Prijavni obrazac'!A7</f>
        <v xml:space="preserve">Prezime </v>
      </c>
      <c r="D1" s="26" t="s">
        <v>136</v>
      </c>
      <c r="E1" s="26" t="s">
        <v>137</v>
      </c>
      <c r="F1" s="168" t="s">
        <v>227</v>
      </c>
      <c r="G1" s="168" t="s">
        <v>228</v>
      </c>
      <c r="H1" s="171" t="s">
        <v>249</v>
      </c>
      <c r="I1" s="16" t="str">
        <f>'Prijavni obrazac'!A8</f>
        <v>OIB</v>
      </c>
      <c r="J1" s="16" t="str">
        <f>'Prijavni obrazac'!A9</f>
        <v>Adresa prebivališta (ulica i broj)</v>
      </c>
      <c r="K1" s="16" t="str">
        <f>'Prijavni obrazac'!A10</f>
        <v>Adresa prebivališta (mjesto)</v>
      </c>
      <c r="L1" s="16" t="str">
        <f>'Prijavni obrazac'!A11</f>
        <v>Adresa prebivališta (poštanski broj)</v>
      </c>
      <c r="M1" s="16" t="str">
        <f>'Prijavni obrazac'!A12</f>
        <v>Adresa prebivališta (županija)</v>
      </c>
      <c r="N1" s="16" t="str">
        <f>'Prijavni obrazac'!A13</f>
        <v>Broj telefona/mobitela</v>
      </c>
      <c r="O1" s="16" t="str">
        <f>'Prijavni obrazac'!A14</f>
        <v>E-mail adresa</v>
      </c>
      <c r="P1" s="16" t="str">
        <f>'Prijavni obrazac'!A15</f>
        <v>Naziv banke</v>
      </c>
      <c r="Q1" s="16" t="str">
        <f>'Prijavni obrazac'!A16</f>
        <v>IBAN broj računa</v>
      </c>
      <c r="R1" s="16" t="str">
        <f>'Prijavni obrazac'!A18</f>
        <v>Kategorija vozila</v>
      </c>
      <c r="S1" s="16" t="s">
        <v>281</v>
      </c>
      <c r="T1" s="16" t="str">
        <f>'Prijavni obrazac'!A19</f>
        <v>Vrsta pogona (Električni/Plug-in hibridni)</v>
      </c>
      <c r="U1" s="16" t="str">
        <f>'Prijavni obrazac'!A20</f>
        <v>Proizvođač vozila</v>
      </c>
      <c r="V1" s="16" t="str">
        <f>'Prijavni obrazac'!A21</f>
        <v>Model vozila</v>
      </c>
      <c r="W1" s="16" t="str">
        <f>'Prijavni obrazac'!A22</f>
        <v>Snaga vozila [kW]</v>
      </c>
      <c r="X1" s="16" t="str">
        <f>'Prijavni obrazac'!A23</f>
        <v>Emisija CO2 [g/km]</v>
      </c>
      <c r="Y1" s="185" t="str">
        <f>'Prijavni obrazac'!A25</f>
        <v>Vrijednost investicije  - [kn] (s PDV-om):</v>
      </c>
      <c r="Z1" s="185" t="str">
        <f>'Prijavni obrazac'!A26</f>
        <v>Sudjelovanje Fonda [kn]
(max. 40% opravdanih troškova investicije, sukladno točki III. Javnog poziva):</v>
      </c>
      <c r="AA1" s="186" t="s">
        <v>256</v>
      </c>
      <c r="AB1" s="187" t="s">
        <v>251</v>
      </c>
      <c r="AC1" s="187" t="s">
        <v>252</v>
      </c>
      <c r="AD1" s="187" t="s">
        <v>253</v>
      </c>
      <c r="AE1" s="187" t="s">
        <v>254</v>
      </c>
      <c r="AF1" s="188" t="s">
        <v>129</v>
      </c>
      <c r="AG1" s="188" t="s">
        <v>250</v>
      </c>
      <c r="AH1" s="188" t="s">
        <v>130</v>
      </c>
      <c r="AI1" s="188" t="s">
        <v>131</v>
      </c>
      <c r="AJ1" s="23" t="s">
        <v>245</v>
      </c>
      <c r="AK1" s="23" t="s">
        <v>246</v>
      </c>
      <c r="AL1" s="23" t="s">
        <v>247</v>
      </c>
      <c r="AM1" s="23" t="s">
        <v>248</v>
      </c>
      <c r="AN1" s="23" t="s">
        <v>132</v>
      </c>
      <c r="AO1" s="23" t="s">
        <v>283</v>
      </c>
      <c r="AP1" s="23" t="s">
        <v>133</v>
      </c>
      <c r="AQ1" s="23" t="s">
        <v>138</v>
      </c>
      <c r="AR1" s="23" t="s">
        <v>144</v>
      </c>
      <c r="AS1" s="23" t="s">
        <v>143</v>
      </c>
      <c r="AT1" s="166" t="s">
        <v>223</v>
      </c>
      <c r="AU1" s="166" t="s">
        <v>219</v>
      </c>
      <c r="AV1" s="25" t="s">
        <v>142</v>
      </c>
      <c r="AW1" s="25" t="s">
        <v>215</v>
      </c>
      <c r="AX1" s="25" t="s">
        <v>139</v>
      </c>
      <c r="AY1" s="24" t="s">
        <v>272</v>
      </c>
      <c r="AZ1" s="24" t="s">
        <v>270</v>
      </c>
      <c r="BA1" s="16" t="s">
        <v>264</v>
      </c>
      <c r="BB1" s="195" t="s">
        <v>279</v>
      </c>
      <c r="BC1" s="195" t="s">
        <v>280</v>
      </c>
      <c r="BD1" s="195" t="s">
        <v>265</v>
      </c>
      <c r="BE1" s="195" t="s">
        <v>266</v>
      </c>
      <c r="BF1" s="195" t="s">
        <v>267</v>
      </c>
      <c r="BG1" s="195" t="s">
        <v>268</v>
      </c>
      <c r="BH1" s="195" t="s">
        <v>269</v>
      </c>
    </row>
    <row r="2" spans="1:60" x14ac:dyDescent="0.25">
      <c r="A2" s="27"/>
      <c r="B2" s="16">
        <f>'Prijavni obrazac'!B6</f>
        <v>0</v>
      </c>
      <c r="C2" s="16">
        <f>'Prijavni obrazac'!B7</f>
        <v>0</v>
      </c>
      <c r="D2" s="28"/>
      <c r="E2" s="172"/>
      <c r="F2" s="28"/>
      <c r="G2" s="172"/>
      <c r="H2" s="29"/>
      <c r="I2" s="17">
        <f>'Prijavni obrazac'!B8</f>
        <v>0</v>
      </c>
      <c r="J2" s="16">
        <f>'Prijavni obrazac'!B9</f>
        <v>0</v>
      </c>
      <c r="K2" s="16">
        <f>'Prijavni obrazac'!B10</f>
        <v>0</v>
      </c>
      <c r="L2" s="16">
        <f>'Prijavni obrazac'!B11</f>
        <v>0</v>
      </c>
      <c r="M2" s="16">
        <f>'Prijavni obrazac'!B12</f>
        <v>0</v>
      </c>
      <c r="N2" s="16">
        <f>'Prijavni obrazac'!B13</f>
        <v>0</v>
      </c>
      <c r="O2" s="16">
        <f>'Prijavni obrazac'!B14</f>
        <v>0</v>
      </c>
      <c r="P2" s="16">
        <f>'Prijavni obrazac'!B15</f>
        <v>0</v>
      </c>
      <c r="Q2" s="16">
        <f>'Prijavni obrazac'!B16</f>
        <v>0</v>
      </c>
      <c r="R2" s="16">
        <f>'Prijavni obrazac'!B18</f>
        <v>0</v>
      </c>
      <c r="S2" s="16"/>
      <c r="T2" s="16">
        <f>'Prijavni obrazac'!B19</f>
        <v>0</v>
      </c>
      <c r="U2" s="16">
        <f>'Prijavni obrazac'!B20</f>
        <v>0</v>
      </c>
      <c r="V2" s="16">
        <f>'Prijavni obrazac'!B21</f>
        <v>0</v>
      </c>
      <c r="W2" s="16">
        <f>'Prijavni obrazac'!B22</f>
        <v>0</v>
      </c>
      <c r="X2" s="16">
        <f>'Prijavni obrazac'!B23</f>
        <v>0</v>
      </c>
      <c r="Y2" s="18">
        <f>'Prijavni obrazac'!B25</f>
        <v>0</v>
      </c>
      <c r="Z2" s="18">
        <f>'Prijavni obrazac'!B26</f>
        <v>0</v>
      </c>
      <c r="AA2" s="191">
        <f>IF(Y2=0,0,Z2/Y2)</f>
        <v>0</v>
      </c>
      <c r="AB2" s="189">
        <f>Y2</f>
        <v>0</v>
      </c>
      <c r="AC2" s="184">
        <f>AB2</f>
        <v>0</v>
      </c>
      <c r="AD2" s="190">
        <f>IF(AC2*0.4&gt;(IF(($R2="M1")*AND($T2="Električni"),80000,IF(($R2="M1")*AND($T2="Plug-in hibridni"),40000,IF($R2="L1",20000,IF($R2="L2",20000,IF($R2="L3",20000,IF($R2="L4",20000,IF($R2="L5",20000,IF($R2="L6",20000,IF($R2="L7",20000,IF($R2="Električni bicikl",5000,0))))))))))), IF(($R2="M1")*AND($T2="Električni"),80000,IF(($R2="M1")*AND($T2="Plug-in hibridni"),40000,IF($R2="L1",20000,IF($R2="L2",20000,IF($R2="L3",20000,IF($R2="L4",20000,IF($R2="L5",20000,IF($R2="L6",20000,IF($R2="L7",20000,IF($T2="Električni bicikl",5000,0)))))))))), AC2*0.4)</f>
        <v>0</v>
      </c>
      <c r="AE2" s="191">
        <f>IF(AC2=0,0,AD2/AC2)</f>
        <v>0</v>
      </c>
      <c r="AF2" s="174"/>
      <c r="AG2" s="174">
        <f>AF2</f>
        <v>0</v>
      </c>
      <c r="AH2" s="175">
        <f>IF(AG2*0.4&gt;(IF(($R2="M1")*AND($T2="Električni"),80000,IF(($R2="M1")*AND($T2="Plug-in hibridni"),40000,IF($R2="L1",20000,IF($R2="L2",20000,IF($R2="L3",20000,IF($R2="L4",20000,IF($R2="L5",20000,IF($R2="L6",20000,IF($R2="L7",20000,IF($R2="Električni bicikl",5000,0))))))))))), IF(($R2="M1")*AND($T2="Električni"),80000,IF(($R2="M1")*AND($T2="Plug-in hibridni"),40000,IF($R2="L1",20000,IF($R2="L2",20000,IF($R2="L3",20000,IF($R2="L4",20000,IF($R2="L5",20000,IF($R2="L6",20000,IF($R2="L7",20000,IF($T2="Električni bicikl",5000,0)))))))))), AG2*0.4)</f>
        <v>0</v>
      </c>
      <c r="AI2" s="170">
        <f>IF(AG2=0,0,AH2/AG2)</f>
        <v>0</v>
      </c>
      <c r="AJ2" s="176"/>
      <c r="AK2" s="176"/>
      <c r="AL2" s="176"/>
      <c r="AM2" s="176"/>
      <c r="AN2" s="27"/>
      <c r="AO2" s="27"/>
      <c r="AP2" s="30"/>
      <c r="AQ2" s="30"/>
      <c r="AR2" s="169"/>
      <c r="AS2" s="169"/>
      <c r="AT2" s="169"/>
      <c r="AU2" s="169"/>
      <c r="AV2" s="169"/>
      <c r="AW2" s="169"/>
      <c r="AX2" s="30"/>
      <c r="AY2" s="30"/>
    </row>
  </sheetData>
  <sheetProtection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8"/>
  <sheetViews>
    <sheetView view="pageBreakPreview" zoomScaleNormal="120" zoomScaleSheetLayoutView="100" workbookViewId="0">
      <selection activeCell="O44" sqref="O44"/>
    </sheetView>
  </sheetViews>
  <sheetFormatPr defaultRowHeight="15.75" customHeight="1" x14ac:dyDescent="0.2"/>
  <cols>
    <col min="1" max="2" width="9.140625" style="31"/>
    <col min="3" max="3" width="6.7109375" style="31" customWidth="1"/>
    <col min="4" max="4" width="13.85546875" style="31" customWidth="1"/>
    <col min="5" max="5" width="10.42578125" style="31" customWidth="1"/>
    <col min="6" max="6" width="9.140625" style="31"/>
    <col min="7" max="7" width="8.42578125" style="31" customWidth="1"/>
    <col min="8" max="10" width="9.140625" style="31"/>
    <col min="11" max="11" width="9.85546875" style="31" customWidth="1"/>
    <col min="12" max="14" width="9.140625" style="31"/>
    <col min="15" max="15" width="14" style="31" bestFit="1" customWidth="1"/>
    <col min="16" max="16" width="9.140625" style="31"/>
    <col min="17" max="18" width="9.5703125" style="31" bestFit="1" customWidth="1"/>
    <col min="19" max="16384" width="9.140625" style="31"/>
  </cols>
  <sheetData>
    <row r="1" spans="1:12" ht="15.75" customHeight="1" x14ac:dyDescent="0.2">
      <c r="A1" s="394" t="s">
        <v>121</v>
      </c>
      <c r="B1" s="395"/>
      <c r="C1" s="395"/>
      <c r="D1" s="395"/>
      <c r="E1" s="395"/>
      <c r="F1" s="395"/>
      <c r="G1" s="395"/>
      <c r="H1" s="395"/>
      <c r="I1" s="395"/>
      <c r="J1" s="395"/>
      <c r="K1" s="396"/>
    </row>
    <row r="2" spans="1:12" ht="15.75" customHeight="1" x14ac:dyDescent="0.2">
      <c r="A2" s="397"/>
      <c r="B2" s="398"/>
      <c r="C2" s="398"/>
      <c r="D2" s="398"/>
      <c r="E2" s="398"/>
      <c r="F2" s="398"/>
      <c r="G2" s="398"/>
      <c r="H2" s="398"/>
      <c r="I2" s="398"/>
      <c r="J2" s="398"/>
      <c r="K2" s="399"/>
    </row>
    <row r="3" spans="1:12" ht="15.75" customHeight="1" x14ac:dyDescent="0.2">
      <c r="A3" s="397"/>
      <c r="B3" s="398"/>
      <c r="C3" s="398"/>
      <c r="D3" s="398"/>
      <c r="E3" s="398"/>
      <c r="F3" s="398"/>
      <c r="G3" s="398"/>
      <c r="H3" s="398"/>
      <c r="I3" s="398"/>
      <c r="J3" s="398"/>
      <c r="K3" s="399"/>
    </row>
    <row r="4" spans="1:12" ht="15.75" customHeight="1" x14ac:dyDescent="0.2">
      <c r="A4" s="397"/>
      <c r="B4" s="398"/>
      <c r="C4" s="398"/>
      <c r="D4" s="398"/>
      <c r="E4" s="398"/>
      <c r="F4" s="398"/>
      <c r="G4" s="398"/>
      <c r="H4" s="398"/>
      <c r="I4" s="398"/>
      <c r="J4" s="398"/>
      <c r="K4" s="399"/>
    </row>
    <row r="5" spans="1:12" ht="15.75" customHeight="1" thickBot="1" x14ac:dyDescent="0.25">
      <c r="A5" s="400"/>
      <c r="B5" s="401"/>
      <c r="C5" s="401"/>
      <c r="D5" s="401"/>
      <c r="E5" s="401"/>
      <c r="F5" s="401"/>
      <c r="G5" s="401"/>
      <c r="H5" s="401"/>
      <c r="I5" s="401"/>
      <c r="J5" s="401"/>
      <c r="K5" s="402"/>
    </row>
    <row r="6" spans="1:12" ht="9.75" customHeight="1" thickBot="1" x14ac:dyDescent="0.25">
      <c r="A6" s="32"/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2" s="35" customFormat="1" ht="15.75" customHeight="1" x14ac:dyDescent="0.2">
      <c r="A7" s="403" t="s">
        <v>122</v>
      </c>
      <c r="B7" s="404"/>
      <c r="C7" s="404"/>
      <c r="D7" s="404"/>
      <c r="E7" s="404"/>
      <c r="F7" s="404"/>
      <c r="G7" s="404"/>
      <c r="H7" s="404"/>
      <c r="I7" s="404"/>
      <c r="J7" s="404"/>
      <c r="K7" s="405"/>
    </row>
    <row r="8" spans="1:12" s="35" customFormat="1" ht="23.25" customHeight="1" thickBot="1" x14ac:dyDescent="0.25">
      <c r="A8" s="406"/>
      <c r="B8" s="407"/>
      <c r="C8" s="407"/>
      <c r="D8" s="407"/>
      <c r="E8" s="407"/>
      <c r="F8" s="407"/>
      <c r="G8" s="407"/>
      <c r="H8" s="407"/>
      <c r="I8" s="407"/>
      <c r="J8" s="407"/>
      <c r="K8" s="408"/>
    </row>
    <row r="9" spans="1:12" ht="15.75" customHeight="1" thickBot="1" x14ac:dyDescent="0.25">
      <c r="A9" s="36"/>
      <c r="B9" s="37"/>
      <c r="C9" s="37"/>
      <c r="D9" s="37"/>
      <c r="E9" s="37"/>
      <c r="F9" s="37"/>
      <c r="G9" s="37"/>
      <c r="H9" s="37"/>
      <c r="I9" s="37"/>
      <c r="J9" s="37"/>
      <c r="K9" s="38"/>
    </row>
    <row r="10" spans="1:12" ht="15.75" customHeight="1" thickBot="1" x14ac:dyDescent="0.25">
      <c r="A10" s="409" t="s">
        <v>120</v>
      </c>
      <c r="B10" s="410"/>
      <c r="C10" s="410"/>
      <c r="D10" s="410"/>
      <c r="E10" s="410"/>
      <c r="F10" s="410"/>
      <c r="G10" s="410"/>
      <c r="H10" s="410"/>
      <c r="I10" s="39"/>
      <c r="J10" s="39"/>
      <c r="K10" s="40"/>
    </row>
    <row r="11" spans="1:12" ht="15.75" customHeight="1" thickBot="1" x14ac:dyDescent="0.25">
      <c r="A11" s="411"/>
      <c r="B11" s="412"/>
      <c r="C11" s="412"/>
      <c r="D11" s="412"/>
      <c r="E11" s="412"/>
      <c r="F11" s="412"/>
      <c r="G11" s="412"/>
      <c r="H11" s="412"/>
      <c r="I11" s="415" t="s">
        <v>263</v>
      </c>
      <c r="J11" s="416"/>
      <c r="K11" s="41"/>
    </row>
    <row r="12" spans="1:12" ht="15.75" customHeight="1" thickBot="1" x14ac:dyDescent="0.25">
      <c r="A12" s="413"/>
      <c r="B12" s="414"/>
      <c r="C12" s="414"/>
      <c r="D12" s="414"/>
      <c r="E12" s="414"/>
      <c r="F12" s="414"/>
      <c r="G12" s="414"/>
      <c r="H12" s="414"/>
      <c r="I12" s="42"/>
      <c r="J12" s="42"/>
      <c r="K12" s="43"/>
    </row>
    <row r="13" spans="1:12" ht="15.75" customHeight="1" x14ac:dyDescent="0.2">
      <c r="A13" s="417"/>
      <c r="B13" s="418"/>
      <c r="C13" s="418"/>
      <c r="D13" s="418"/>
      <c r="E13" s="418"/>
      <c r="F13" s="418"/>
      <c r="G13" s="418"/>
      <c r="H13" s="418"/>
      <c r="I13" s="418"/>
      <c r="J13" s="418"/>
      <c r="K13" s="419"/>
    </row>
    <row r="14" spans="1:12" ht="21.75" customHeight="1" x14ac:dyDescent="0.2">
      <c r="A14" s="385" t="s">
        <v>125</v>
      </c>
      <c r="B14" s="386"/>
      <c r="C14" s="386"/>
      <c r="D14" s="386"/>
      <c r="E14" s="387"/>
      <c r="F14" s="388">
        <f>Statistika!A2</f>
        <v>0</v>
      </c>
      <c r="G14" s="389"/>
      <c r="H14" s="389"/>
      <c r="I14" s="389"/>
      <c r="J14" s="389"/>
      <c r="K14" s="390"/>
    </row>
    <row r="15" spans="1:12" ht="21.75" customHeight="1" x14ac:dyDescent="0.2">
      <c r="A15" s="385" t="s">
        <v>124</v>
      </c>
      <c r="B15" s="386"/>
      <c r="C15" s="386"/>
      <c r="D15" s="386"/>
      <c r="E15" s="387"/>
      <c r="F15" s="388">
        <f>Statistika!AV2</f>
        <v>0</v>
      </c>
      <c r="G15" s="389"/>
      <c r="H15" s="389"/>
      <c r="I15" s="389"/>
      <c r="J15" s="389"/>
      <c r="K15" s="390"/>
    </row>
    <row r="16" spans="1:12" ht="15.75" customHeight="1" x14ac:dyDescent="0.2">
      <c r="A16" s="420" t="s">
        <v>285</v>
      </c>
      <c r="B16" s="421"/>
      <c r="C16" s="421"/>
      <c r="D16" s="421"/>
      <c r="E16" s="422"/>
      <c r="F16" s="423" t="s">
        <v>70</v>
      </c>
      <c r="G16" s="424"/>
      <c r="H16" s="424"/>
      <c r="I16" s="424"/>
      <c r="J16" s="424"/>
      <c r="K16" s="425"/>
      <c r="L16" s="44"/>
    </row>
    <row r="17" spans="1:11" ht="15.75" customHeight="1" x14ac:dyDescent="0.2">
      <c r="A17" s="420" t="s">
        <v>119</v>
      </c>
      <c r="B17" s="421"/>
      <c r="C17" s="421"/>
      <c r="D17" s="421"/>
      <c r="E17" s="422"/>
      <c r="F17" s="423" t="s">
        <v>70</v>
      </c>
      <c r="G17" s="424"/>
      <c r="H17" s="424"/>
      <c r="I17" s="424"/>
      <c r="J17" s="424"/>
      <c r="K17" s="425"/>
    </row>
    <row r="18" spans="1:11" ht="15.75" customHeight="1" x14ac:dyDescent="0.2">
      <c r="A18" s="420" t="s">
        <v>118</v>
      </c>
      <c r="B18" s="421"/>
      <c r="C18" s="421"/>
      <c r="D18" s="421"/>
      <c r="E18" s="422"/>
      <c r="F18" s="423" t="s">
        <v>70</v>
      </c>
      <c r="G18" s="424"/>
      <c r="H18" s="424"/>
      <c r="I18" s="424"/>
      <c r="J18" s="424"/>
      <c r="K18" s="425"/>
    </row>
    <row r="19" spans="1:11" ht="37.5" customHeight="1" x14ac:dyDescent="0.2">
      <c r="A19" s="426" t="s">
        <v>286</v>
      </c>
      <c r="B19" s="427"/>
      <c r="C19" s="427"/>
      <c r="D19" s="427"/>
      <c r="E19" s="427"/>
      <c r="F19" s="428" t="s">
        <v>278</v>
      </c>
      <c r="G19" s="428"/>
      <c r="H19" s="428"/>
      <c r="I19" s="428"/>
      <c r="J19" s="428"/>
      <c r="K19" s="429"/>
    </row>
    <row r="20" spans="1:11" ht="22.5" customHeight="1" x14ac:dyDescent="0.2">
      <c r="A20" s="426" t="s">
        <v>117</v>
      </c>
      <c r="B20" s="427"/>
      <c r="C20" s="427"/>
      <c r="D20" s="427"/>
      <c r="E20" s="427"/>
      <c r="F20" s="388" t="str">
        <f>Statistika!B2&amp;" "&amp;Statistika!C2</f>
        <v>0 0</v>
      </c>
      <c r="G20" s="389"/>
      <c r="H20" s="389"/>
      <c r="I20" s="389"/>
      <c r="J20" s="389"/>
      <c r="K20" s="390"/>
    </row>
    <row r="21" spans="1:11" ht="15.75" customHeight="1" x14ac:dyDescent="0.2">
      <c r="A21" s="420" t="s">
        <v>116</v>
      </c>
      <c r="B21" s="421"/>
      <c r="C21" s="421"/>
      <c r="D21" s="421"/>
      <c r="E21" s="422"/>
      <c r="F21" s="383" t="s">
        <v>126</v>
      </c>
      <c r="G21" s="383"/>
      <c r="H21" s="383"/>
      <c r="I21" s="383"/>
      <c r="J21" s="383"/>
      <c r="K21" s="384"/>
    </row>
    <row r="22" spans="1:11" ht="15.75" customHeight="1" x14ac:dyDescent="0.2">
      <c r="A22" s="420" t="s">
        <v>115</v>
      </c>
      <c r="B22" s="421"/>
      <c r="C22" s="421"/>
      <c r="D22" s="421"/>
      <c r="E22" s="422"/>
      <c r="F22" s="430">
        <f>Statistika!M2</f>
        <v>0</v>
      </c>
      <c r="G22" s="431"/>
      <c r="H22" s="431"/>
      <c r="I22" s="431"/>
      <c r="J22" s="431"/>
      <c r="K22" s="432"/>
    </row>
    <row r="23" spans="1:11" ht="15.75" customHeight="1" x14ac:dyDescent="0.2">
      <c r="A23" s="371" t="s">
        <v>114</v>
      </c>
      <c r="B23" s="372"/>
      <c r="C23" s="372"/>
      <c r="D23" s="372"/>
      <c r="E23" s="373"/>
      <c r="F23" s="391" t="s">
        <v>127</v>
      </c>
      <c r="G23" s="392"/>
      <c r="H23" s="392"/>
      <c r="I23" s="392"/>
      <c r="J23" s="392"/>
      <c r="K23" s="393"/>
    </row>
    <row r="24" spans="1:11" ht="15.75" customHeight="1" x14ac:dyDescent="0.2">
      <c r="A24" s="371" t="s">
        <v>113</v>
      </c>
      <c r="B24" s="372"/>
      <c r="C24" s="372"/>
      <c r="D24" s="372"/>
      <c r="E24" s="373"/>
      <c r="F24" s="374">
        <f>Statistika!AB2</f>
        <v>0</v>
      </c>
      <c r="G24" s="375"/>
      <c r="H24" s="375"/>
      <c r="I24" s="375"/>
      <c r="J24" s="375"/>
      <c r="K24" s="376"/>
    </row>
    <row r="25" spans="1:11" ht="15.75" customHeight="1" x14ac:dyDescent="0.2">
      <c r="A25" s="371" t="s">
        <v>128</v>
      </c>
      <c r="B25" s="372"/>
      <c r="C25" s="372"/>
      <c r="D25" s="372"/>
      <c r="E25" s="373"/>
      <c r="F25" s="374">
        <f>Statistika!AC2</f>
        <v>0</v>
      </c>
      <c r="G25" s="375"/>
      <c r="H25" s="375"/>
      <c r="I25" s="375"/>
      <c r="J25" s="375"/>
      <c r="K25" s="376"/>
    </row>
    <row r="26" spans="1:11" ht="15.75" customHeight="1" x14ac:dyDescent="0.2">
      <c r="A26" s="371" t="s">
        <v>276</v>
      </c>
      <c r="B26" s="372"/>
      <c r="C26" s="372"/>
      <c r="D26" s="372"/>
      <c r="E26" s="373"/>
      <c r="F26" s="22" t="s">
        <v>112</v>
      </c>
      <c r="G26" s="377">
        <f>Statistika!AD2</f>
        <v>0</v>
      </c>
      <c r="H26" s="377"/>
      <c r="I26" s="22" t="s">
        <v>111</v>
      </c>
      <c r="J26" s="378">
        <f>Statistika!AE2</f>
        <v>0</v>
      </c>
      <c r="K26" s="379"/>
    </row>
    <row r="27" spans="1:11" ht="15.75" customHeight="1" x14ac:dyDescent="0.2">
      <c r="A27" s="371" t="s">
        <v>110</v>
      </c>
      <c r="B27" s="372"/>
      <c r="C27" s="372"/>
      <c r="D27" s="372"/>
      <c r="E27" s="373"/>
      <c r="F27" s="380" t="s">
        <v>109</v>
      </c>
      <c r="G27" s="381"/>
      <c r="H27" s="381"/>
      <c r="I27" s="381"/>
      <c r="J27" s="381"/>
      <c r="K27" s="382"/>
    </row>
    <row r="28" spans="1:11" ht="15.75" customHeight="1" thickBot="1" x14ac:dyDescent="0.25">
      <c r="A28" s="368" t="s">
        <v>108</v>
      </c>
      <c r="B28" s="369"/>
      <c r="C28" s="369"/>
      <c r="D28" s="369"/>
      <c r="E28" s="370"/>
      <c r="F28" s="366" t="s">
        <v>231</v>
      </c>
      <c r="G28" s="366"/>
      <c r="H28" s="366"/>
      <c r="I28" s="366"/>
      <c r="J28" s="366"/>
      <c r="K28" s="367"/>
    </row>
    <row r="29" spans="1:11" ht="15.75" customHeight="1" thickTop="1" x14ac:dyDescent="0.2">
      <c r="A29" s="345" t="s">
        <v>107</v>
      </c>
      <c r="B29" s="346"/>
      <c r="C29" s="346"/>
      <c r="D29" s="346"/>
      <c r="E29" s="346"/>
      <c r="F29" s="346"/>
      <c r="G29" s="346"/>
      <c r="H29" s="347"/>
      <c r="I29" s="348">
        <f>Statistika!F2</f>
        <v>0</v>
      </c>
      <c r="J29" s="349"/>
      <c r="K29" s="350"/>
    </row>
    <row r="30" spans="1:11" ht="15.75" customHeight="1" x14ac:dyDescent="0.2">
      <c r="A30" s="351" t="s">
        <v>106</v>
      </c>
      <c r="B30" s="352"/>
      <c r="C30" s="352"/>
      <c r="D30" s="352"/>
      <c r="E30" s="352"/>
      <c r="F30" s="352"/>
      <c r="G30" s="352"/>
      <c r="H30" s="353"/>
      <c r="I30" s="348">
        <f>Statistika!AP2</f>
        <v>0</v>
      </c>
      <c r="J30" s="349"/>
      <c r="K30" s="350"/>
    </row>
    <row r="31" spans="1:11" ht="31.5" customHeight="1" thickBot="1" x14ac:dyDescent="0.25">
      <c r="A31" s="354" t="s">
        <v>273</v>
      </c>
      <c r="B31" s="355"/>
      <c r="C31" s="355"/>
      <c r="D31" s="355"/>
      <c r="E31" s="355"/>
      <c r="F31" s="355"/>
      <c r="G31" s="355"/>
      <c r="H31" s="356"/>
      <c r="I31" s="357">
        <f>Statistika!AY2</f>
        <v>0</v>
      </c>
      <c r="J31" s="358"/>
      <c r="K31" s="359"/>
    </row>
    <row r="32" spans="1:11" ht="30" customHeight="1" thickTop="1" thickBot="1" x14ac:dyDescent="0.25">
      <c r="A32" s="360" t="s">
        <v>105</v>
      </c>
      <c r="B32" s="361"/>
      <c r="C32" s="361"/>
      <c r="D32" s="361"/>
      <c r="E32" s="361"/>
      <c r="F32" s="361"/>
      <c r="G32" s="361"/>
      <c r="H32" s="362"/>
      <c r="I32" s="363">
        <f>Statistika!AQ2</f>
        <v>0</v>
      </c>
      <c r="J32" s="364"/>
      <c r="K32" s="365"/>
    </row>
    <row r="33" spans="1:22" ht="15.75" customHeight="1" thickTop="1" x14ac:dyDescent="0.2">
      <c r="A33" s="328" t="s">
        <v>104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30"/>
    </row>
    <row r="34" spans="1:22" ht="15.75" customHeight="1" thickBot="1" x14ac:dyDescent="0.25">
      <c r="A34" s="331"/>
      <c r="B34" s="332"/>
      <c r="C34" s="332"/>
      <c r="D34" s="332"/>
      <c r="E34" s="332"/>
      <c r="F34" s="332"/>
      <c r="G34" s="332"/>
      <c r="H34" s="332"/>
      <c r="I34" s="332"/>
      <c r="J34" s="332"/>
      <c r="K34" s="333"/>
    </row>
    <row r="35" spans="1:22" ht="15.75" customHeight="1" thickBot="1" x14ac:dyDescent="0.25">
      <c r="A35" s="334" t="s">
        <v>103</v>
      </c>
      <c r="B35" s="335"/>
      <c r="C35" s="335"/>
      <c r="D35" s="335"/>
      <c r="E35" s="335"/>
      <c r="F35" s="335"/>
      <c r="G35" s="336"/>
      <c r="H35" s="327" t="s">
        <v>102</v>
      </c>
      <c r="I35" s="337"/>
      <c r="J35" s="327" t="s">
        <v>101</v>
      </c>
      <c r="K35" s="210"/>
      <c r="L35" s="37"/>
    </row>
    <row r="36" spans="1:22" ht="15.75" customHeight="1" x14ac:dyDescent="0.2">
      <c r="A36" s="338" t="s">
        <v>100</v>
      </c>
      <c r="B36" s="339"/>
      <c r="C36" s="339"/>
      <c r="D36" s="339"/>
      <c r="E36" s="339"/>
      <c r="F36" s="339"/>
      <c r="G36" s="340"/>
      <c r="H36" s="45" t="s">
        <v>91</v>
      </c>
      <c r="I36" s="46" t="s">
        <v>90</v>
      </c>
      <c r="J36" s="285" t="s">
        <v>96</v>
      </c>
      <c r="K36" s="287"/>
    </row>
    <row r="37" spans="1:22" ht="15.75" customHeight="1" thickBot="1" x14ac:dyDescent="0.25">
      <c r="A37" s="341"/>
      <c r="B37" s="342"/>
      <c r="C37" s="342"/>
      <c r="D37" s="342"/>
      <c r="E37" s="342"/>
      <c r="F37" s="342"/>
      <c r="G37" s="343"/>
      <c r="H37" s="47"/>
      <c r="I37" s="48"/>
      <c r="J37" s="307"/>
      <c r="K37" s="344"/>
    </row>
    <row r="38" spans="1:22" ht="15.75" customHeight="1" thickBot="1" x14ac:dyDescent="0.25">
      <c r="A38" s="49" t="s">
        <v>99</v>
      </c>
      <c r="B38" s="50"/>
      <c r="C38" s="50"/>
      <c r="D38" s="50"/>
      <c r="E38" s="50"/>
      <c r="F38" s="50"/>
      <c r="G38" s="50"/>
      <c r="H38" s="209"/>
      <c r="I38" s="337"/>
      <c r="J38" s="327"/>
      <c r="K38" s="210"/>
    </row>
    <row r="39" spans="1:22" ht="15.75" customHeight="1" x14ac:dyDescent="0.2">
      <c r="A39" s="308" t="s">
        <v>98</v>
      </c>
      <c r="B39" s="309"/>
      <c r="C39" s="309"/>
      <c r="D39" s="309"/>
      <c r="E39" s="310"/>
      <c r="F39" s="317" t="s">
        <v>97</v>
      </c>
      <c r="G39" s="318"/>
      <c r="H39" s="317" t="s">
        <v>96</v>
      </c>
      <c r="I39" s="318"/>
      <c r="J39" s="46" t="s">
        <v>95</v>
      </c>
      <c r="K39" s="51" t="s">
        <v>94</v>
      </c>
    </row>
    <row r="40" spans="1:22" ht="15.75" customHeight="1" x14ac:dyDescent="0.2">
      <c r="A40" s="311"/>
      <c r="B40" s="312"/>
      <c r="C40" s="312"/>
      <c r="D40" s="312"/>
      <c r="E40" s="313"/>
      <c r="F40" s="319"/>
      <c r="G40" s="320"/>
      <c r="H40" s="319"/>
      <c r="I40" s="320"/>
      <c r="J40" s="323"/>
      <c r="K40" s="325"/>
    </row>
    <row r="41" spans="1:22" ht="15.75" customHeight="1" thickBot="1" x14ac:dyDescent="0.25">
      <c r="A41" s="314"/>
      <c r="B41" s="315"/>
      <c r="C41" s="315"/>
      <c r="D41" s="315"/>
      <c r="E41" s="316"/>
      <c r="F41" s="321"/>
      <c r="G41" s="322"/>
      <c r="H41" s="321"/>
      <c r="I41" s="322"/>
      <c r="J41" s="324"/>
      <c r="K41" s="326"/>
    </row>
    <row r="42" spans="1:22" ht="15.75" customHeight="1" x14ac:dyDescent="0.2">
      <c r="A42" s="295" t="s">
        <v>287</v>
      </c>
      <c r="B42" s="296"/>
      <c r="C42" s="296"/>
      <c r="D42" s="296"/>
      <c r="E42" s="297"/>
      <c r="F42" s="285" t="s">
        <v>91</v>
      </c>
      <c r="G42" s="286"/>
      <c r="H42" s="285" t="s">
        <v>90</v>
      </c>
      <c r="I42" s="286"/>
      <c r="J42" s="196" t="s">
        <v>89</v>
      </c>
      <c r="K42" s="52" t="s">
        <v>88</v>
      </c>
    </row>
    <row r="43" spans="1:22" ht="15.75" customHeight="1" thickBot="1" x14ac:dyDescent="0.25">
      <c r="A43" s="298"/>
      <c r="B43" s="299"/>
      <c r="C43" s="299"/>
      <c r="D43" s="299"/>
      <c r="E43" s="300"/>
      <c r="F43" s="307"/>
      <c r="G43" s="306"/>
      <c r="H43" s="307"/>
      <c r="I43" s="306"/>
      <c r="J43" s="197"/>
      <c r="K43" s="53"/>
    </row>
    <row r="44" spans="1:22" ht="15.75" customHeight="1" thickBot="1" x14ac:dyDescent="0.25">
      <c r="A44" s="301"/>
      <c r="B44" s="302"/>
      <c r="C44" s="302"/>
      <c r="D44" s="302"/>
      <c r="E44" s="303"/>
      <c r="F44" s="327"/>
      <c r="G44" s="209"/>
      <c r="H44" s="209"/>
      <c r="I44" s="209"/>
      <c r="J44" s="209"/>
      <c r="K44" s="210"/>
    </row>
    <row r="45" spans="1:22" ht="15.75" customHeight="1" x14ac:dyDescent="0.2">
      <c r="A45" s="295" t="s">
        <v>93</v>
      </c>
      <c r="B45" s="296"/>
      <c r="C45" s="296"/>
      <c r="D45" s="296"/>
      <c r="E45" s="297"/>
      <c r="F45" s="304" t="s">
        <v>91</v>
      </c>
      <c r="G45" s="286"/>
      <c r="H45" s="285" t="s">
        <v>90</v>
      </c>
      <c r="I45" s="286"/>
      <c r="J45" s="196" t="s">
        <v>89</v>
      </c>
      <c r="K45" s="52" t="s">
        <v>88</v>
      </c>
      <c r="N45" s="54"/>
      <c r="O45" s="54"/>
      <c r="P45" s="54"/>
      <c r="Q45" s="54"/>
      <c r="R45" s="54"/>
      <c r="S45" s="54"/>
      <c r="T45" s="54"/>
      <c r="U45" s="54"/>
      <c r="V45" s="54"/>
    </row>
    <row r="46" spans="1:22" ht="15.75" customHeight="1" thickBot="1" x14ac:dyDescent="0.25">
      <c r="A46" s="298"/>
      <c r="B46" s="299"/>
      <c r="C46" s="299"/>
      <c r="D46" s="299"/>
      <c r="E46" s="300"/>
      <c r="F46" s="305"/>
      <c r="G46" s="306"/>
      <c r="H46" s="307"/>
      <c r="I46" s="306"/>
      <c r="J46" s="197"/>
      <c r="K46" s="53"/>
      <c r="N46" s="54"/>
      <c r="O46" s="54"/>
      <c r="P46" s="54"/>
      <c r="Q46" s="54"/>
      <c r="R46" s="54"/>
      <c r="S46" s="54"/>
      <c r="T46" s="54"/>
      <c r="U46" s="54"/>
      <c r="V46" s="54"/>
    </row>
    <row r="47" spans="1:22" ht="15.75" customHeight="1" thickBot="1" x14ac:dyDescent="0.25">
      <c r="A47" s="301"/>
      <c r="B47" s="302"/>
      <c r="C47" s="302"/>
      <c r="D47" s="302"/>
      <c r="E47" s="303"/>
      <c r="F47" s="209"/>
      <c r="G47" s="209"/>
      <c r="H47" s="209"/>
      <c r="I47" s="209"/>
      <c r="J47" s="209"/>
      <c r="K47" s="210"/>
      <c r="N47" s="54"/>
      <c r="O47" s="55"/>
      <c r="P47" s="54"/>
      <c r="Q47" s="54"/>
      <c r="R47" s="54"/>
      <c r="S47" s="54"/>
      <c r="T47" s="54"/>
      <c r="U47" s="54"/>
      <c r="V47" s="54"/>
    </row>
    <row r="48" spans="1:22" ht="15.75" customHeight="1" x14ac:dyDescent="0.2">
      <c r="A48" s="295" t="s">
        <v>92</v>
      </c>
      <c r="B48" s="296"/>
      <c r="C48" s="296"/>
      <c r="D48" s="296"/>
      <c r="E48" s="297"/>
      <c r="F48" s="285" t="s">
        <v>91</v>
      </c>
      <c r="G48" s="286"/>
      <c r="H48" s="285" t="s">
        <v>90</v>
      </c>
      <c r="I48" s="286"/>
      <c r="J48" s="196" t="s">
        <v>89</v>
      </c>
      <c r="K48" s="52" t="s">
        <v>88</v>
      </c>
      <c r="N48" s="54"/>
      <c r="O48" s="55"/>
      <c r="P48" s="54"/>
      <c r="Q48" s="54"/>
      <c r="R48" s="54"/>
      <c r="S48" s="54"/>
      <c r="T48" s="54"/>
      <c r="U48" s="54"/>
      <c r="V48" s="54"/>
    </row>
    <row r="49" spans="1:22" ht="15.75" customHeight="1" thickBot="1" x14ac:dyDescent="0.25">
      <c r="A49" s="301"/>
      <c r="B49" s="302"/>
      <c r="C49" s="302"/>
      <c r="D49" s="302"/>
      <c r="E49" s="303"/>
      <c r="F49" s="307"/>
      <c r="G49" s="306"/>
      <c r="H49" s="307"/>
      <c r="I49" s="306"/>
      <c r="J49" s="197"/>
      <c r="K49" s="53"/>
      <c r="N49" s="54"/>
      <c r="O49" s="55"/>
      <c r="P49" s="54"/>
      <c r="Q49" s="54"/>
      <c r="R49" s="54"/>
      <c r="S49" s="54"/>
      <c r="T49" s="54"/>
      <c r="U49" s="54"/>
      <c r="V49" s="54"/>
    </row>
    <row r="50" spans="1:22" ht="15.75" customHeight="1" thickBot="1" x14ac:dyDescent="0.25">
      <c r="A50" s="56"/>
      <c r="B50" s="57"/>
      <c r="C50" s="57"/>
      <c r="D50" s="57"/>
      <c r="E50" s="57"/>
      <c r="F50" s="58"/>
      <c r="G50" s="58"/>
      <c r="H50" s="58"/>
      <c r="I50" s="58"/>
      <c r="J50" s="59"/>
      <c r="K50" s="60"/>
      <c r="N50" s="54"/>
      <c r="O50" s="55"/>
      <c r="P50" s="54"/>
      <c r="Q50" s="54"/>
      <c r="R50" s="54"/>
      <c r="S50" s="54"/>
      <c r="T50" s="54"/>
      <c r="U50" s="54"/>
      <c r="V50" s="54"/>
    </row>
    <row r="51" spans="1:22" ht="15.75" customHeight="1" thickTop="1" thickBot="1" x14ac:dyDescent="0.25">
      <c r="A51" s="276" t="s">
        <v>87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8"/>
      <c r="N51" s="54"/>
      <c r="O51" s="55"/>
      <c r="P51" s="54"/>
      <c r="Q51" s="54"/>
      <c r="R51" s="54"/>
      <c r="S51" s="54"/>
      <c r="T51" s="54"/>
      <c r="U51" s="54"/>
      <c r="V51" s="54"/>
    </row>
    <row r="52" spans="1:22" ht="15.75" customHeight="1" x14ac:dyDescent="0.2">
      <c r="A52" s="279" t="s">
        <v>86</v>
      </c>
      <c r="B52" s="280"/>
      <c r="C52" s="281" t="s">
        <v>85</v>
      </c>
      <c r="D52" s="282"/>
      <c r="E52" s="280"/>
      <c r="F52" s="283" t="s">
        <v>84</v>
      </c>
      <c r="G52" s="284"/>
      <c r="H52" s="285" t="s">
        <v>83</v>
      </c>
      <c r="I52" s="286"/>
      <c r="J52" s="285" t="s">
        <v>82</v>
      </c>
      <c r="K52" s="287"/>
      <c r="N52" s="54"/>
      <c r="O52" s="55"/>
      <c r="P52" s="54"/>
      <c r="Q52" s="54"/>
      <c r="R52" s="54"/>
      <c r="S52" s="54"/>
      <c r="T52" s="54"/>
      <c r="U52" s="54"/>
      <c r="V52" s="54"/>
    </row>
    <row r="53" spans="1:22" ht="15.75" customHeight="1" thickBot="1" x14ac:dyDescent="0.25">
      <c r="A53" s="288"/>
      <c r="B53" s="289"/>
      <c r="C53" s="290"/>
      <c r="D53" s="291"/>
      <c r="E53" s="289"/>
      <c r="F53" s="292"/>
      <c r="G53" s="293"/>
      <c r="H53" s="292"/>
      <c r="I53" s="293"/>
      <c r="J53" s="292"/>
      <c r="K53" s="294"/>
      <c r="N53" s="54"/>
      <c r="O53" s="55"/>
      <c r="P53" s="54"/>
      <c r="Q53" s="54"/>
      <c r="R53" s="54"/>
      <c r="S53" s="54"/>
      <c r="T53" s="54"/>
      <c r="U53" s="54"/>
      <c r="V53" s="54"/>
    </row>
    <row r="54" spans="1:22" ht="15.75" customHeight="1" thickTop="1" x14ac:dyDescent="0.2">
      <c r="A54" s="61"/>
      <c r="B54" s="62"/>
      <c r="C54" s="62"/>
      <c r="D54" s="62"/>
      <c r="E54" s="62"/>
      <c r="F54" s="63"/>
      <c r="G54" s="63"/>
      <c r="H54" s="63"/>
      <c r="I54" s="63"/>
      <c r="J54" s="63"/>
      <c r="K54" s="64"/>
      <c r="L54" s="37"/>
      <c r="N54" s="54"/>
      <c r="O54" s="55"/>
      <c r="P54" s="54"/>
      <c r="Q54" s="54"/>
      <c r="R54" s="54"/>
      <c r="S54" s="54"/>
      <c r="T54" s="54"/>
      <c r="U54" s="54"/>
      <c r="V54" s="54"/>
    </row>
    <row r="55" spans="1:22" ht="15.75" customHeight="1" thickBot="1" x14ac:dyDescent="0.25">
      <c r="A55" s="65"/>
      <c r="B55" s="66"/>
      <c r="C55" s="66"/>
      <c r="D55" s="66"/>
      <c r="E55" s="66"/>
      <c r="F55" s="58"/>
      <c r="G55" s="58"/>
      <c r="H55" s="58"/>
      <c r="I55" s="58"/>
      <c r="J55" s="58"/>
      <c r="K55" s="67"/>
      <c r="L55" s="37"/>
      <c r="N55" s="54"/>
      <c r="O55" s="55"/>
      <c r="P55" s="54"/>
      <c r="Q55" s="54"/>
      <c r="R55" s="54"/>
      <c r="S55" s="54"/>
      <c r="T55" s="54"/>
      <c r="U55" s="54"/>
      <c r="V55" s="54"/>
    </row>
    <row r="56" spans="1:22" ht="15.75" customHeight="1" x14ac:dyDescent="0.2">
      <c r="A56" s="264" t="s">
        <v>81</v>
      </c>
      <c r="B56" s="265"/>
      <c r="C56" s="265"/>
      <c r="D56" s="265"/>
      <c r="E56" s="265"/>
      <c r="F56" s="265"/>
      <c r="G56" s="265"/>
      <c r="H56" s="265"/>
      <c r="I56" s="265"/>
      <c r="J56" s="265"/>
      <c r="K56" s="266"/>
      <c r="N56" s="54"/>
      <c r="O56" s="54"/>
      <c r="P56" s="54"/>
      <c r="Q56" s="54"/>
      <c r="R56" s="54"/>
      <c r="S56" s="54"/>
      <c r="T56" s="54"/>
      <c r="U56" s="54"/>
      <c r="V56" s="54"/>
    </row>
    <row r="57" spans="1:22" ht="15.75" customHeight="1" thickBot="1" x14ac:dyDescent="0.25">
      <c r="A57" s="267"/>
      <c r="B57" s="268"/>
      <c r="C57" s="268"/>
      <c r="D57" s="268"/>
      <c r="E57" s="268"/>
      <c r="F57" s="268"/>
      <c r="G57" s="268"/>
      <c r="H57" s="268"/>
      <c r="I57" s="268"/>
      <c r="J57" s="269"/>
      <c r="K57" s="270"/>
      <c r="N57" s="54"/>
      <c r="O57" s="54"/>
      <c r="P57" s="54"/>
      <c r="Q57" s="54"/>
      <c r="R57" s="54"/>
      <c r="S57" s="54"/>
      <c r="T57" s="54"/>
      <c r="U57" s="54"/>
      <c r="V57" s="54"/>
    </row>
    <row r="58" spans="1:22" ht="50.25" customHeight="1" x14ac:dyDescent="0.2">
      <c r="A58" s="68" t="s">
        <v>80</v>
      </c>
      <c r="B58" s="271" t="s">
        <v>79</v>
      </c>
      <c r="C58" s="272"/>
      <c r="D58" s="69" t="s">
        <v>78</v>
      </c>
      <c r="E58" s="69" t="s">
        <v>77</v>
      </c>
      <c r="F58" s="271" t="s">
        <v>135</v>
      </c>
      <c r="G58" s="272"/>
      <c r="H58" s="271" t="s">
        <v>203</v>
      </c>
      <c r="I58" s="272"/>
      <c r="J58" s="271" t="s">
        <v>134</v>
      </c>
      <c r="K58" s="273"/>
      <c r="N58" s="54"/>
      <c r="O58" s="54"/>
      <c r="P58" s="54"/>
      <c r="Q58" s="54"/>
      <c r="R58" s="54"/>
      <c r="S58" s="54"/>
      <c r="T58" s="54"/>
      <c r="U58" s="54"/>
      <c r="V58" s="54"/>
    </row>
    <row r="59" spans="1:22" ht="58.5" customHeight="1" x14ac:dyDescent="0.2">
      <c r="A59" s="70" t="s">
        <v>76</v>
      </c>
      <c r="B59" s="274">
        <f>Statistika!AN2</f>
        <v>0</v>
      </c>
      <c r="C59" s="274"/>
      <c r="D59" s="71">
        <f>Statistika!AO2</f>
        <v>0</v>
      </c>
      <c r="E59" s="194">
        <f>Statistika!AP2</f>
        <v>0</v>
      </c>
      <c r="F59" s="275">
        <f>Statistika!AF2</f>
        <v>0</v>
      </c>
      <c r="G59" s="275"/>
      <c r="H59" s="275">
        <f>Statistika!AG2</f>
        <v>0</v>
      </c>
      <c r="I59" s="275"/>
      <c r="J59" s="245">
        <f>Statistika!AH2</f>
        <v>0</v>
      </c>
      <c r="K59" s="246"/>
      <c r="N59" s="54"/>
      <c r="O59" s="54"/>
      <c r="P59" s="54"/>
      <c r="Q59" s="54"/>
      <c r="R59" s="54"/>
      <c r="S59" s="54"/>
      <c r="T59" s="54"/>
      <c r="U59" s="54"/>
      <c r="V59" s="54"/>
    </row>
    <row r="60" spans="1:22" ht="18.75" customHeight="1" x14ac:dyDescent="0.2">
      <c r="A60" s="72"/>
      <c r="B60" s="243"/>
      <c r="C60" s="243"/>
      <c r="D60" s="73"/>
      <c r="E60" s="74" t="s">
        <v>75</v>
      </c>
      <c r="F60" s="244">
        <f>F59</f>
        <v>0</v>
      </c>
      <c r="G60" s="244"/>
      <c r="H60" s="244">
        <f>H59</f>
        <v>0</v>
      </c>
      <c r="I60" s="244"/>
      <c r="J60" s="245">
        <f>SUM(J59:K59)</f>
        <v>0</v>
      </c>
      <c r="K60" s="246"/>
      <c r="N60" s="54"/>
      <c r="O60" s="54"/>
      <c r="P60" s="54"/>
      <c r="Q60" s="54"/>
      <c r="R60" s="54"/>
      <c r="S60" s="54"/>
      <c r="T60" s="54"/>
      <c r="U60" s="54"/>
      <c r="V60" s="54"/>
    </row>
    <row r="61" spans="1:22" s="75" customFormat="1" ht="14.25" x14ac:dyDescent="0.2">
      <c r="A61" s="247" t="s">
        <v>74</v>
      </c>
      <c r="B61" s="248"/>
      <c r="C61" s="248"/>
      <c r="D61" s="248"/>
      <c r="E61" s="248"/>
      <c r="F61" s="248"/>
      <c r="G61" s="248"/>
      <c r="H61" s="248"/>
      <c r="I61" s="248"/>
      <c r="J61" s="249" t="s">
        <v>70</v>
      </c>
      <c r="K61" s="250"/>
      <c r="N61" s="76"/>
      <c r="O61" s="76"/>
      <c r="P61" s="76"/>
      <c r="Q61" s="76"/>
      <c r="R61" s="76"/>
      <c r="S61" s="76"/>
      <c r="T61" s="76"/>
      <c r="U61" s="76"/>
      <c r="V61" s="76"/>
    </row>
    <row r="62" spans="1:22" x14ac:dyDescent="0.2">
      <c r="A62" s="251" t="s">
        <v>73</v>
      </c>
      <c r="B62" s="252"/>
      <c r="C62" s="252"/>
      <c r="D62" s="252"/>
      <c r="E62" s="252"/>
      <c r="F62" s="252"/>
      <c r="G62" s="252"/>
      <c r="H62" s="252"/>
      <c r="I62" s="252"/>
      <c r="J62" s="253">
        <f>J60</f>
        <v>0</v>
      </c>
      <c r="K62" s="254"/>
      <c r="N62" s="54"/>
      <c r="O62" s="54"/>
      <c r="P62" s="54"/>
      <c r="Q62" s="54"/>
      <c r="R62" s="54"/>
      <c r="S62" s="54"/>
      <c r="T62" s="54"/>
      <c r="U62" s="54"/>
      <c r="V62" s="54"/>
    </row>
    <row r="63" spans="1:22" x14ac:dyDescent="0.2">
      <c r="A63" s="255" t="s">
        <v>72</v>
      </c>
      <c r="B63" s="256"/>
      <c r="C63" s="256"/>
      <c r="D63" s="257">
        <v>0</v>
      </c>
      <c r="E63" s="257"/>
      <c r="F63" s="258"/>
      <c r="G63" s="259"/>
      <c r="H63" s="259"/>
      <c r="I63" s="259"/>
      <c r="J63" s="259"/>
      <c r="K63" s="260"/>
      <c r="N63" s="54"/>
      <c r="O63" s="54"/>
      <c r="P63" s="54"/>
      <c r="Q63" s="54"/>
      <c r="R63" s="54"/>
      <c r="S63" s="54"/>
      <c r="T63" s="54"/>
      <c r="U63" s="54"/>
      <c r="V63" s="54"/>
    </row>
    <row r="64" spans="1:22" x14ac:dyDescent="0.2">
      <c r="A64" s="255" t="s">
        <v>71</v>
      </c>
      <c r="B64" s="256"/>
      <c r="C64" s="256"/>
      <c r="D64" s="244">
        <f>G26-J62-D63</f>
        <v>0</v>
      </c>
      <c r="E64" s="244"/>
      <c r="F64" s="261"/>
      <c r="G64" s="262"/>
      <c r="H64" s="262"/>
      <c r="I64" s="262"/>
      <c r="J64" s="262"/>
      <c r="K64" s="263"/>
      <c r="N64" s="54"/>
      <c r="O64" s="54"/>
      <c r="P64" s="54"/>
      <c r="Q64" s="54"/>
      <c r="R64" s="54"/>
      <c r="S64" s="54"/>
      <c r="T64" s="54"/>
      <c r="U64" s="54"/>
      <c r="V64" s="54"/>
    </row>
    <row r="65" spans="1:22" ht="12.75" customHeight="1" x14ac:dyDescent="0.2">
      <c r="A65" s="234" t="s">
        <v>274</v>
      </c>
      <c r="B65" s="235"/>
      <c r="C65" s="235"/>
      <c r="D65" s="235"/>
      <c r="E65" s="235"/>
      <c r="F65" s="235"/>
      <c r="G65" s="235"/>
      <c r="H65" s="235"/>
      <c r="I65" s="235"/>
      <c r="J65" s="235"/>
      <c r="K65" s="236"/>
      <c r="L65" s="37"/>
      <c r="N65" s="54"/>
      <c r="O65" s="54"/>
      <c r="P65" s="54"/>
      <c r="Q65" s="54"/>
      <c r="R65" s="54"/>
      <c r="S65" s="54"/>
      <c r="T65" s="54"/>
      <c r="U65" s="54"/>
      <c r="V65" s="54"/>
    </row>
    <row r="66" spans="1:22" ht="12.75" x14ac:dyDescent="0.2">
      <c r="A66" s="237"/>
      <c r="B66" s="235"/>
      <c r="C66" s="235"/>
      <c r="D66" s="235"/>
      <c r="E66" s="235"/>
      <c r="F66" s="235"/>
      <c r="G66" s="235"/>
      <c r="H66" s="235"/>
      <c r="I66" s="235"/>
      <c r="J66" s="235"/>
      <c r="K66" s="236"/>
      <c r="L66" s="37"/>
      <c r="N66" s="54"/>
      <c r="O66" s="54"/>
      <c r="P66" s="54"/>
      <c r="Q66" s="54"/>
      <c r="R66" s="54"/>
      <c r="S66" s="54"/>
      <c r="T66" s="54"/>
      <c r="U66" s="54"/>
      <c r="V66" s="54"/>
    </row>
    <row r="67" spans="1:22" ht="72" customHeight="1" thickBot="1" x14ac:dyDescent="0.25">
      <c r="A67" s="238"/>
      <c r="B67" s="239"/>
      <c r="C67" s="239"/>
      <c r="D67" s="239"/>
      <c r="E67" s="239"/>
      <c r="F67" s="239"/>
      <c r="G67" s="239"/>
      <c r="H67" s="239"/>
      <c r="I67" s="239"/>
      <c r="J67" s="239"/>
      <c r="K67" s="240"/>
    </row>
    <row r="68" spans="1:22" ht="15.75" customHeight="1" x14ac:dyDescent="0.2">
      <c r="A68" s="36"/>
      <c r="B68" s="37"/>
      <c r="C68" s="37"/>
      <c r="D68" s="37"/>
      <c r="E68" s="37"/>
      <c r="F68" s="37"/>
      <c r="G68" s="77"/>
      <c r="H68" s="37"/>
      <c r="I68" s="37"/>
      <c r="J68" s="37"/>
      <c r="K68" s="78"/>
    </row>
    <row r="69" spans="1:22" ht="15.75" customHeight="1" x14ac:dyDescent="0.2">
      <c r="A69" s="227" t="s">
        <v>69</v>
      </c>
      <c r="B69" s="214"/>
      <c r="C69" s="241"/>
      <c r="D69" s="241"/>
      <c r="E69" s="241"/>
      <c r="F69" s="242"/>
      <c r="G69" s="213" t="s">
        <v>68</v>
      </c>
      <c r="H69" s="214"/>
      <c r="I69" s="228"/>
      <c r="J69" s="228"/>
      <c r="K69" s="230"/>
    </row>
    <row r="70" spans="1:22" ht="15.75" customHeight="1" x14ac:dyDescent="0.2">
      <c r="A70" s="79"/>
      <c r="B70" s="80"/>
      <c r="C70" s="58"/>
      <c r="D70" s="58"/>
      <c r="E70" s="58"/>
      <c r="F70" s="58"/>
      <c r="G70" s="81"/>
      <c r="H70" s="80"/>
      <c r="I70" s="58"/>
      <c r="J70" s="58"/>
      <c r="K70" s="67"/>
    </row>
    <row r="71" spans="1:22" ht="15.75" customHeight="1" x14ac:dyDescent="0.2">
      <c r="A71" s="227" t="s">
        <v>67</v>
      </c>
      <c r="B71" s="214"/>
      <c r="C71" s="231" t="s">
        <v>262</v>
      </c>
      <c r="D71" s="231"/>
      <c r="E71" s="231"/>
      <c r="F71" s="232"/>
      <c r="G71" s="82" t="s">
        <v>67</v>
      </c>
      <c r="I71" s="231" t="s">
        <v>275</v>
      </c>
      <c r="J71" s="231"/>
      <c r="K71" s="233"/>
    </row>
    <row r="72" spans="1:22" ht="15.75" customHeight="1" x14ac:dyDescent="0.2">
      <c r="A72" s="79"/>
      <c r="B72" s="80"/>
      <c r="C72" s="58"/>
      <c r="D72" s="58"/>
      <c r="E72" s="58"/>
      <c r="F72" s="58"/>
      <c r="G72" s="81"/>
      <c r="H72" s="80"/>
      <c r="I72" s="58"/>
      <c r="J72" s="58"/>
      <c r="K72" s="67"/>
      <c r="L72" s="37"/>
    </row>
    <row r="73" spans="1:22" ht="15.75" customHeight="1" thickBot="1" x14ac:dyDescent="0.25">
      <c r="A73" s="227" t="s">
        <v>63</v>
      </c>
      <c r="B73" s="214"/>
      <c r="C73" s="212"/>
      <c r="D73" s="212"/>
      <c r="E73" s="212"/>
      <c r="F73" s="215"/>
      <c r="G73" s="213" t="s">
        <v>63</v>
      </c>
      <c r="H73" s="214"/>
      <c r="I73" s="212"/>
      <c r="J73" s="212"/>
      <c r="K73" s="216"/>
      <c r="L73" s="37"/>
    </row>
    <row r="74" spans="1:22" ht="15.75" customHeight="1" thickBot="1" x14ac:dyDescent="0.25">
      <c r="A74" s="79"/>
      <c r="B74" s="80"/>
      <c r="C74" s="83"/>
      <c r="D74" s="58"/>
      <c r="E74" s="58"/>
      <c r="F74" s="58"/>
      <c r="G74" s="81"/>
      <c r="H74" s="80"/>
      <c r="I74" s="83"/>
      <c r="J74" s="58"/>
      <c r="K74" s="67"/>
      <c r="L74" s="37"/>
    </row>
    <row r="75" spans="1:22" ht="15.75" customHeight="1" thickBot="1" x14ac:dyDescent="0.25">
      <c r="A75" s="227" t="s">
        <v>66</v>
      </c>
      <c r="B75" s="217"/>
      <c r="C75" s="218"/>
      <c r="D75" s="219"/>
      <c r="E75" s="219"/>
      <c r="F75" s="220"/>
      <c r="G75" s="213" t="s">
        <v>66</v>
      </c>
      <c r="H75" s="217"/>
      <c r="I75" s="221"/>
      <c r="J75" s="222"/>
      <c r="K75" s="223"/>
      <c r="L75" s="37"/>
    </row>
    <row r="76" spans="1:22" ht="15.75" customHeight="1" x14ac:dyDescent="0.2">
      <c r="A76" s="79"/>
      <c r="B76" s="80"/>
      <c r="C76" s="58"/>
      <c r="D76" s="58"/>
      <c r="E76" s="58"/>
      <c r="F76" s="58"/>
      <c r="G76" s="81"/>
      <c r="H76" s="80"/>
      <c r="I76" s="58"/>
      <c r="J76" s="58"/>
      <c r="K76" s="67"/>
      <c r="L76" s="37"/>
    </row>
    <row r="77" spans="1:22" ht="15.75" customHeight="1" x14ac:dyDescent="0.2">
      <c r="A77" s="213" t="s">
        <v>68</v>
      </c>
      <c r="B77" s="214"/>
      <c r="C77" s="228"/>
      <c r="D77" s="228"/>
      <c r="E77" s="228"/>
      <c r="F77" s="229"/>
      <c r="G77" s="213" t="s">
        <v>68</v>
      </c>
      <c r="H77" s="214"/>
      <c r="I77" s="228" t="s">
        <v>70</v>
      </c>
      <c r="J77" s="228"/>
      <c r="K77" s="230"/>
      <c r="L77" s="37"/>
    </row>
    <row r="78" spans="1:22" ht="15.75" customHeight="1" x14ac:dyDescent="0.2">
      <c r="A78" s="81"/>
      <c r="B78" s="80"/>
      <c r="C78" s="58"/>
      <c r="D78" s="58"/>
      <c r="E78" s="58"/>
      <c r="F78" s="84"/>
      <c r="G78" s="81"/>
      <c r="H78" s="80"/>
      <c r="I78" s="58"/>
      <c r="J78" s="58"/>
      <c r="K78" s="67"/>
      <c r="L78" s="37"/>
    </row>
    <row r="79" spans="1:22" ht="15.75" customHeight="1" x14ac:dyDescent="0.2">
      <c r="A79" s="82" t="s">
        <v>67</v>
      </c>
      <c r="C79" s="231" t="s">
        <v>140</v>
      </c>
      <c r="D79" s="231"/>
      <c r="E79" s="231"/>
      <c r="F79" s="232"/>
      <c r="G79" s="82" t="s">
        <v>67</v>
      </c>
      <c r="I79" s="231" t="s">
        <v>123</v>
      </c>
      <c r="J79" s="231"/>
      <c r="K79" s="233"/>
      <c r="L79" s="37"/>
    </row>
    <row r="80" spans="1:22" ht="15.75" customHeight="1" x14ac:dyDescent="0.2">
      <c r="A80" s="81"/>
      <c r="B80" s="80"/>
      <c r="C80" s="58"/>
      <c r="D80" s="58"/>
      <c r="E80" s="58"/>
      <c r="F80" s="85"/>
      <c r="G80" s="80"/>
      <c r="H80" s="80"/>
      <c r="I80" s="58"/>
      <c r="J80" s="58"/>
      <c r="K80" s="67"/>
      <c r="L80" s="37"/>
    </row>
    <row r="81" spans="1:12" ht="15.75" customHeight="1" thickBot="1" x14ac:dyDescent="0.25">
      <c r="A81" s="213" t="s">
        <v>63</v>
      </c>
      <c r="B81" s="214"/>
      <c r="C81" s="212"/>
      <c r="D81" s="212"/>
      <c r="E81" s="212"/>
      <c r="F81" s="215"/>
      <c r="G81" s="214" t="s">
        <v>63</v>
      </c>
      <c r="H81" s="214"/>
      <c r="I81" s="212"/>
      <c r="J81" s="212"/>
      <c r="K81" s="216"/>
      <c r="L81" s="37"/>
    </row>
    <row r="82" spans="1:12" ht="15.75" customHeight="1" thickBot="1" x14ac:dyDescent="0.25">
      <c r="A82" s="81"/>
      <c r="B82" s="80"/>
      <c r="C82" s="83"/>
      <c r="D82" s="58"/>
      <c r="E82" s="58"/>
      <c r="F82" s="86"/>
      <c r="G82" s="80"/>
      <c r="H82" s="80"/>
      <c r="I82" s="83"/>
      <c r="J82" s="58"/>
      <c r="K82" s="67"/>
      <c r="L82" s="37"/>
    </row>
    <row r="83" spans="1:12" ht="15.75" customHeight="1" thickBot="1" x14ac:dyDescent="0.25">
      <c r="A83" s="213" t="s">
        <v>66</v>
      </c>
      <c r="B83" s="217"/>
      <c r="C83" s="218"/>
      <c r="D83" s="219"/>
      <c r="E83" s="219"/>
      <c r="F83" s="220"/>
      <c r="G83" s="214" t="s">
        <v>66</v>
      </c>
      <c r="H83" s="217"/>
      <c r="I83" s="221"/>
      <c r="J83" s="222"/>
      <c r="K83" s="223"/>
      <c r="L83" s="37"/>
    </row>
    <row r="84" spans="1:12" ht="15.75" customHeight="1" thickBot="1" x14ac:dyDescent="0.25">
      <c r="A84" s="36"/>
      <c r="B84" s="37"/>
      <c r="C84" s="37"/>
      <c r="D84" s="37"/>
      <c r="E84" s="37"/>
      <c r="F84" s="37"/>
      <c r="G84" s="87"/>
      <c r="H84" s="80"/>
      <c r="I84" s="83"/>
      <c r="J84" s="83"/>
      <c r="K84" s="88"/>
      <c r="L84" s="37"/>
    </row>
    <row r="85" spans="1:12" ht="15.75" customHeight="1" thickBot="1" x14ac:dyDescent="0.25">
      <c r="A85" s="224" t="s">
        <v>65</v>
      </c>
      <c r="B85" s="225"/>
      <c r="C85" s="225"/>
      <c r="D85" s="225"/>
      <c r="E85" s="225"/>
      <c r="F85" s="225"/>
      <c r="G85" s="225"/>
      <c r="H85" s="225"/>
      <c r="I85" s="225"/>
      <c r="J85" s="225"/>
      <c r="K85" s="226"/>
    </row>
    <row r="86" spans="1:12" ht="15.75" customHeight="1" thickBot="1" x14ac:dyDescent="0.25">
      <c r="A86" s="89"/>
      <c r="B86" s="90"/>
      <c r="C86" s="90"/>
      <c r="D86" s="90"/>
      <c r="E86" s="90"/>
      <c r="F86" s="90"/>
      <c r="G86" s="90"/>
      <c r="H86" s="90"/>
      <c r="I86" s="90"/>
      <c r="J86" s="90"/>
      <c r="K86" s="91"/>
    </row>
    <row r="87" spans="1:12" ht="15.75" customHeight="1" thickBot="1" x14ac:dyDescent="0.25">
      <c r="A87" s="206" t="s">
        <v>64</v>
      </c>
      <c r="B87" s="207"/>
      <c r="C87" s="208"/>
      <c r="D87" s="209"/>
      <c r="E87" s="209"/>
      <c r="F87" s="210"/>
      <c r="G87" s="37"/>
      <c r="H87" s="37"/>
      <c r="I87" s="37"/>
      <c r="J87" s="37"/>
      <c r="K87" s="38"/>
    </row>
    <row r="88" spans="1:12" ht="15.75" customHeight="1" x14ac:dyDescent="0.2">
      <c r="A88" s="36"/>
      <c r="B88" s="37"/>
      <c r="C88" s="37"/>
      <c r="D88" s="37"/>
      <c r="E88" s="37"/>
      <c r="F88" s="37"/>
      <c r="G88" s="37"/>
      <c r="H88" s="37"/>
      <c r="I88" s="37"/>
      <c r="J88" s="37"/>
      <c r="K88" s="38"/>
    </row>
    <row r="89" spans="1:12" ht="15.75" customHeight="1" thickBot="1" x14ac:dyDescent="0.25">
      <c r="A89" s="206" t="s">
        <v>63</v>
      </c>
      <c r="B89" s="211"/>
      <c r="C89" s="212"/>
      <c r="D89" s="212"/>
      <c r="E89" s="212"/>
      <c r="F89" s="212"/>
      <c r="G89" s="37"/>
      <c r="H89" s="37"/>
      <c r="I89" s="37"/>
      <c r="J89" s="37"/>
      <c r="K89" s="38"/>
    </row>
    <row r="90" spans="1:12" ht="15.75" customHeight="1" thickBot="1" x14ac:dyDescent="0.25">
      <c r="A90" s="92"/>
      <c r="B90" s="93"/>
      <c r="C90" s="93"/>
      <c r="D90" s="93"/>
      <c r="E90" s="93"/>
      <c r="F90" s="93"/>
      <c r="G90" s="93"/>
      <c r="H90" s="93"/>
      <c r="I90" s="93"/>
      <c r="J90" s="93"/>
      <c r="K90" s="94"/>
    </row>
    <row r="91" spans="1:12" ht="15.75" customHeight="1" x14ac:dyDescent="0.2">
      <c r="A91" s="95"/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12" ht="15.75" customHeight="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</row>
    <row r="93" spans="1:12" ht="15.75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</row>
    <row r="94" spans="1:12" ht="15.75" customHeight="1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</row>
    <row r="95" spans="1:12" ht="15.75" customHeight="1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</row>
    <row r="96" spans="1:12" ht="15.75" customHeight="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</row>
    <row r="97" spans="1:12" ht="15.75" customHeight="1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spans="1:12" ht="15.75" customHeight="1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</row>
    <row r="99" spans="1:12" ht="15.75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</row>
    <row r="100" spans="1:12" ht="15.75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</row>
    <row r="101" spans="1:12" ht="15.75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</row>
    <row r="102" spans="1:12" ht="15.7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</row>
    <row r="103" spans="1:12" ht="15.75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  <row r="104" spans="1:12" ht="15.75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</row>
    <row r="105" spans="1:12" ht="15.75" customHeight="1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</row>
    <row r="106" spans="1:12" ht="15.75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</row>
    <row r="107" spans="1:12" ht="15.7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</row>
    <row r="108" spans="1:12" ht="15.75" customHeight="1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</row>
    <row r="109" spans="1:12" ht="15.75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spans="1:12" ht="15.75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spans="1:12" ht="15.75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spans="1:12" ht="15.75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</row>
    <row r="113" spans="1:12" ht="15.75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2" ht="15.75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2" ht="15.75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spans="1:12" ht="15.75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</row>
    <row r="117" spans="1:12" ht="15.75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</row>
    <row r="118" spans="1:12" ht="15.75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</row>
    <row r="119" spans="1:12" ht="15.75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spans="1:12" ht="15.75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</row>
    <row r="121" spans="1:12" ht="15.75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</row>
    <row r="122" spans="1:12" ht="15.75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</row>
    <row r="123" spans="1:12" ht="15.75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</row>
    <row r="124" spans="1:12" ht="15.75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</row>
    <row r="125" spans="1:12" ht="15.75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</row>
    <row r="126" spans="1:12" ht="15.75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</row>
    <row r="127" spans="1:12" ht="15.75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</row>
    <row r="128" spans="1:12" ht="15.75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</row>
    <row r="129" spans="1:12" ht="15.75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</row>
    <row r="130" spans="1:12" ht="15.75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</row>
    <row r="131" spans="1:12" ht="15.75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</row>
    <row r="132" spans="1:12" ht="15.75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spans="1:12" ht="15.75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</row>
    <row r="134" spans="1:12" ht="15.75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</row>
    <row r="135" spans="1:12" ht="15.75" customHeight="1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</row>
    <row r="136" spans="1:12" ht="15.75" customHeight="1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</row>
    <row r="137" spans="1:12" ht="15.75" customHeight="1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</row>
    <row r="138" spans="1:12" ht="15.75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</row>
    <row r="139" spans="1:12" ht="15.75" customHeight="1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</row>
    <row r="140" spans="1:12" ht="15.75" customHeight="1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</row>
    <row r="141" spans="1:12" ht="15.75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</row>
    <row r="142" spans="1:12" ht="15.75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</row>
    <row r="143" spans="1:12" ht="15.75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</row>
    <row r="144" spans="1:12" ht="15.75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</row>
    <row r="145" spans="1:12" ht="15.75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</row>
    <row r="146" spans="1:12" ht="15.75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</row>
    <row r="147" spans="1:12" ht="15.75" customHeight="1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</row>
    <row r="148" spans="1:12" ht="15.75" customHeight="1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</row>
    <row r="149" spans="1:12" ht="15.75" customHeight="1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</row>
    <row r="150" spans="1:12" ht="15.75" customHeight="1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</row>
    <row r="151" spans="1:12" ht="15.75" customHeight="1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</row>
    <row r="152" spans="1:12" ht="15.75" customHeight="1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</row>
    <row r="153" spans="1:12" ht="15.75" customHeight="1" x14ac:dyDescent="0.2">
      <c r="L153" s="37"/>
    </row>
    <row r="154" spans="1:12" ht="15.75" customHeight="1" x14ac:dyDescent="0.2">
      <c r="L154" s="37"/>
    </row>
    <row r="155" spans="1:12" ht="15.75" customHeight="1" x14ac:dyDescent="0.2">
      <c r="L155" s="37"/>
    </row>
    <row r="156" spans="1:12" ht="15.75" customHeight="1" x14ac:dyDescent="0.2">
      <c r="L156" s="37"/>
    </row>
    <row r="157" spans="1:12" ht="15.75" customHeight="1" x14ac:dyDescent="0.2">
      <c r="L157" s="37"/>
    </row>
    <row r="158" spans="1:12" ht="15.75" customHeight="1" x14ac:dyDescent="0.2">
      <c r="L158" s="37"/>
    </row>
  </sheetData>
  <sheetProtection selectLockedCells="1"/>
  <protectedRanges>
    <protectedRange sqref="F19:K19" name="Raspon3_1"/>
  </protectedRanges>
  <mergeCells count="145">
    <mergeCell ref="F21:K21"/>
    <mergeCell ref="A15:E15"/>
    <mergeCell ref="F15:K15"/>
    <mergeCell ref="F23:K23"/>
    <mergeCell ref="A1:K5"/>
    <mergeCell ref="A7:K8"/>
    <mergeCell ref="A10:H12"/>
    <mergeCell ref="I11:J11"/>
    <mergeCell ref="A13:K13"/>
    <mergeCell ref="A14:E14"/>
    <mergeCell ref="F14:K14"/>
    <mergeCell ref="A16:E16"/>
    <mergeCell ref="F16:K16"/>
    <mergeCell ref="A17:E17"/>
    <mergeCell ref="F17:K17"/>
    <mergeCell ref="A18:E18"/>
    <mergeCell ref="F18:K18"/>
    <mergeCell ref="A19:E19"/>
    <mergeCell ref="F19:K19"/>
    <mergeCell ref="A20:E20"/>
    <mergeCell ref="F20:K20"/>
    <mergeCell ref="A21:E21"/>
    <mergeCell ref="A22:E22"/>
    <mergeCell ref="F22:K22"/>
    <mergeCell ref="A23:E23"/>
    <mergeCell ref="A24:E24"/>
    <mergeCell ref="F24:K24"/>
    <mergeCell ref="A25:E25"/>
    <mergeCell ref="F25:K25"/>
    <mergeCell ref="A26:E26"/>
    <mergeCell ref="G26:H26"/>
    <mergeCell ref="J26:K26"/>
    <mergeCell ref="A27:E27"/>
    <mergeCell ref="F27:K27"/>
    <mergeCell ref="A29:H29"/>
    <mergeCell ref="I29:K29"/>
    <mergeCell ref="A30:H30"/>
    <mergeCell ref="I30:K30"/>
    <mergeCell ref="A31:H31"/>
    <mergeCell ref="I31:K31"/>
    <mergeCell ref="A32:H32"/>
    <mergeCell ref="I32:K32"/>
    <mergeCell ref="F28:K28"/>
    <mergeCell ref="A28:E28"/>
    <mergeCell ref="A33:K34"/>
    <mergeCell ref="A35:G35"/>
    <mergeCell ref="H35:I35"/>
    <mergeCell ref="J35:K35"/>
    <mergeCell ref="A36:G37"/>
    <mergeCell ref="J36:K36"/>
    <mergeCell ref="J37:K37"/>
    <mergeCell ref="H38:I38"/>
    <mergeCell ref="J38:K38"/>
    <mergeCell ref="A39:E41"/>
    <mergeCell ref="F39:G39"/>
    <mergeCell ref="H39:I39"/>
    <mergeCell ref="F40:G41"/>
    <mergeCell ref="H40:I41"/>
    <mergeCell ref="J40:J41"/>
    <mergeCell ref="K40:K41"/>
    <mergeCell ref="A42:E44"/>
    <mergeCell ref="F42:G42"/>
    <mergeCell ref="H42:I42"/>
    <mergeCell ref="F43:G43"/>
    <mergeCell ref="H43:I43"/>
    <mergeCell ref="F44:K44"/>
    <mergeCell ref="A45:E47"/>
    <mergeCell ref="F45:G45"/>
    <mergeCell ref="H45:I45"/>
    <mergeCell ref="F46:G46"/>
    <mergeCell ref="H46:I46"/>
    <mergeCell ref="F47:K47"/>
    <mergeCell ref="A48:E49"/>
    <mergeCell ref="F48:G48"/>
    <mergeCell ref="H48:I48"/>
    <mergeCell ref="F49:G49"/>
    <mergeCell ref="H49:I49"/>
    <mergeCell ref="A51:K51"/>
    <mergeCell ref="A52:B52"/>
    <mergeCell ref="C52:E52"/>
    <mergeCell ref="F52:G52"/>
    <mergeCell ref="H52:I52"/>
    <mergeCell ref="J52:K52"/>
    <mergeCell ref="A53:B53"/>
    <mergeCell ref="C53:E53"/>
    <mergeCell ref="F53:G53"/>
    <mergeCell ref="H53:I53"/>
    <mergeCell ref="J53:K53"/>
    <mergeCell ref="A56:K57"/>
    <mergeCell ref="B58:C58"/>
    <mergeCell ref="F58:G58"/>
    <mergeCell ref="H58:I58"/>
    <mergeCell ref="J58:K58"/>
    <mergeCell ref="B59:C59"/>
    <mergeCell ref="F59:G59"/>
    <mergeCell ref="H59:I59"/>
    <mergeCell ref="J59:K59"/>
    <mergeCell ref="B60:C60"/>
    <mergeCell ref="F60:G60"/>
    <mergeCell ref="H60:I60"/>
    <mergeCell ref="J60:K60"/>
    <mergeCell ref="A61:I61"/>
    <mergeCell ref="J61:K61"/>
    <mergeCell ref="A62:I62"/>
    <mergeCell ref="J62:K62"/>
    <mergeCell ref="A63:C63"/>
    <mergeCell ref="D63:E63"/>
    <mergeCell ref="F63:K64"/>
    <mergeCell ref="A64:C64"/>
    <mergeCell ref="D64:E64"/>
    <mergeCell ref="A65:K67"/>
    <mergeCell ref="A69:B69"/>
    <mergeCell ref="C69:F69"/>
    <mergeCell ref="G69:H69"/>
    <mergeCell ref="I69:K69"/>
    <mergeCell ref="A71:B71"/>
    <mergeCell ref="C71:F71"/>
    <mergeCell ref="I71:K71"/>
    <mergeCell ref="A73:B73"/>
    <mergeCell ref="C73:F73"/>
    <mergeCell ref="G73:H73"/>
    <mergeCell ref="I73:K73"/>
    <mergeCell ref="A75:B75"/>
    <mergeCell ref="C75:F75"/>
    <mergeCell ref="G75:H75"/>
    <mergeCell ref="I75:K75"/>
    <mergeCell ref="A77:B77"/>
    <mergeCell ref="C77:F77"/>
    <mergeCell ref="G77:H77"/>
    <mergeCell ref="I77:K77"/>
    <mergeCell ref="C79:F79"/>
    <mergeCell ref="I79:K79"/>
    <mergeCell ref="A87:B87"/>
    <mergeCell ref="C87:F87"/>
    <mergeCell ref="A89:B89"/>
    <mergeCell ref="C89:F89"/>
    <mergeCell ref="A81:B81"/>
    <mergeCell ref="C81:F81"/>
    <mergeCell ref="G81:H81"/>
    <mergeCell ref="I81:K81"/>
    <mergeCell ref="A83:B83"/>
    <mergeCell ref="C83:F83"/>
    <mergeCell ref="G83:H83"/>
    <mergeCell ref="I83:K83"/>
    <mergeCell ref="A85:K85"/>
  </mergeCells>
  <printOptions horizontalCentered="1" verticalCentered="1"/>
  <pageMargins left="0.59055118110236227" right="0.15748031496062992" top="0.15748031496062992" bottom="0.15748031496062992" header="0.15748031496062992" footer="0.32"/>
  <pageSetup paperSize="9" scale="89" orientation="portrait" r:id="rId1"/>
  <headerFooter alignWithMargins="0"/>
  <rowBreaks count="1" manualBreakCount="1">
    <brk id="5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9</xdr:col>
                    <xdr:colOff>514350</xdr:colOff>
                    <xdr:row>37</xdr:row>
                    <xdr:rowOff>0</xdr:rowOff>
                  </from>
                  <to>
                    <xdr:col>11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85725</xdr:rowOff>
                  </from>
                  <to>
                    <xdr:col>10</xdr:col>
                    <xdr:colOff>571500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10</xdr:col>
                    <xdr:colOff>180975</xdr:colOff>
                    <xdr:row>39</xdr:row>
                    <xdr:rowOff>95250</xdr:rowOff>
                  </from>
                  <to>
                    <xdr:col>11</xdr:col>
                    <xdr:colOff>514350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7</xdr:col>
                    <xdr:colOff>495300</xdr:colOff>
                    <xdr:row>39</xdr:row>
                    <xdr:rowOff>95250</xdr:rowOff>
                  </from>
                  <to>
                    <xdr:col>9</xdr:col>
                    <xdr:colOff>266700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5</xdr:col>
                    <xdr:colOff>533400</xdr:colOff>
                    <xdr:row>39</xdr:row>
                    <xdr:rowOff>104775</xdr:rowOff>
                  </from>
                  <to>
                    <xdr:col>7</xdr:col>
                    <xdr:colOff>352425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5</xdr:col>
                    <xdr:colOff>514350</xdr:colOff>
                    <xdr:row>42</xdr:row>
                    <xdr:rowOff>9525</xdr:rowOff>
                  </from>
                  <to>
                    <xdr:col>7</xdr:col>
                    <xdr:colOff>333375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7</xdr:col>
                    <xdr:colOff>504825</xdr:colOff>
                    <xdr:row>42</xdr:row>
                    <xdr:rowOff>9525</xdr:rowOff>
                  </from>
                  <to>
                    <xdr:col>9</xdr:col>
                    <xdr:colOff>276225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5</xdr:col>
                    <xdr:colOff>514350</xdr:colOff>
                    <xdr:row>45</xdr:row>
                    <xdr:rowOff>9525</xdr:rowOff>
                  </from>
                  <to>
                    <xdr:col>7</xdr:col>
                    <xdr:colOff>333375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7</xdr:col>
                    <xdr:colOff>504825</xdr:colOff>
                    <xdr:row>45</xdr:row>
                    <xdr:rowOff>9525</xdr:rowOff>
                  </from>
                  <to>
                    <xdr:col>9</xdr:col>
                    <xdr:colOff>276225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9</xdr:col>
                    <xdr:colOff>152400</xdr:colOff>
                    <xdr:row>41</xdr:row>
                    <xdr:rowOff>190500</xdr:rowOff>
                  </from>
                  <to>
                    <xdr:col>10</xdr:col>
                    <xdr:colOff>571500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10</xdr:col>
                    <xdr:colOff>180975</xdr:colOff>
                    <xdr:row>41</xdr:row>
                    <xdr:rowOff>190500</xdr:rowOff>
                  </from>
                  <to>
                    <xdr:col>11</xdr:col>
                    <xdr:colOff>514350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9</xdr:col>
                    <xdr:colOff>152400</xdr:colOff>
                    <xdr:row>44</xdr:row>
                    <xdr:rowOff>190500</xdr:rowOff>
                  </from>
                  <to>
                    <xdr:col>10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190500</xdr:rowOff>
                  </from>
                  <to>
                    <xdr:col>11</xdr:col>
                    <xdr:colOff>514350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0</xdr:rowOff>
                  </from>
                  <to>
                    <xdr:col>8</xdr:col>
                    <xdr:colOff>571500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8</xdr:col>
                    <xdr:colOff>200025</xdr:colOff>
                    <xdr:row>36</xdr:row>
                    <xdr:rowOff>9525</xdr:rowOff>
                  </from>
                  <to>
                    <xdr:col>9</xdr:col>
                    <xdr:colOff>581025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9</xdr:col>
                    <xdr:colOff>504825</xdr:colOff>
                    <xdr:row>36</xdr:row>
                    <xdr:rowOff>9525</xdr:rowOff>
                  </from>
                  <to>
                    <xdr:col>11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Check Box 28">
              <controlPr defaultSize="0" autoFill="0" autoLine="0" autoPict="0">
                <anchor moveWithCells="1">
                  <from>
                    <xdr:col>9</xdr:col>
                    <xdr:colOff>476250</xdr:colOff>
                    <xdr:row>34</xdr:row>
                    <xdr:rowOff>0</xdr:rowOff>
                  </from>
                  <to>
                    <xdr:col>11</xdr:col>
                    <xdr:colOff>200025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Check Box 29">
              <controlPr defaultSize="0" autoFill="0" autoLine="0" autoPict="0">
                <anchor moveWithCells="1">
                  <from>
                    <xdr:col>5</xdr:col>
                    <xdr:colOff>514350</xdr:colOff>
                    <xdr:row>47</xdr:row>
                    <xdr:rowOff>190500</xdr:rowOff>
                  </from>
                  <to>
                    <xdr:col>7</xdr:col>
                    <xdr:colOff>333375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Check Box 30">
              <controlPr defaultSize="0" autoFill="0" autoLine="0" autoPict="0">
                <anchor moveWithCells="1">
                  <from>
                    <xdr:col>7</xdr:col>
                    <xdr:colOff>523875</xdr:colOff>
                    <xdr:row>47</xdr:row>
                    <xdr:rowOff>180975</xdr:rowOff>
                  </from>
                  <to>
                    <xdr:col>9</xdr:col>
                    <xdr:colOff>295275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47</xdr:row>
                    <xdr:rowOff>171450</xdr:rowOff>
                  </from>
                  <to>
                    <xdr:col>10</xdr:col>
                    <xdr:colOff>571500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10</xdr:col>
                    <xdr:colOff>180975</xdr:colOff>
                    <xdr:row>47</xdr:row>
                    <xdr:rowOff>171450</xdr:rowOff>
                  </from>
                  <to>
                    <xdr:col>11</xdr:col>
                    <xdr:colOff>514350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>
                  <from>
                    <xdr:col>7</xdr:col>
                    <xdr:colOff>514350</xdr:colOff>
                    <xdr:row>34</xdr:row>
                    <xdr:rowOff>0</xdr:rowOff>
                  </from>
                  <to>
                    <xdr:col>9</xdr:col>
                    <xdr:colOff>285750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>
                  <from>
                    <xdr:col>7</xdr:col>
                    <xdr:colOff>495300</xdr:colOff>
                    <xdr:row>37</xdr:row>
                    <xdr:rowOff>0</xdr:rowOff>
                  </from>
                  <to>
                    <xdr:col>9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7" name="Check Box 38">
              <controlPr defaultSize="0" autoFill="0" autoLine="0" autoPict="0">
                <anchor moveWithCells="1">
                  <from>
                    <xdr:col>0</xdr:col>
                    <xdr:colOff>514350</xdr:colOff>
                    <xdr:row>52</xdr:row>
                    <xdr:rowOff>9525</xdr:rowOff>
                  </from>
                  <to>
                    <xdr:col>2</xdr:col>
                    <xdr:colOff>285750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8" name="Check Box 39">
              <controlPr defaultSize="0" autoFill="0" autoLine="0" autoPict="0">
                <anchor moveWithCells="1">
                  <from>
                    <xdr:col>3</xdr:col>
                    <xdr:colOff>457200</xdr:colOff>
                    <xdr:row>51</xdr:row>
                    <xdr:rowOff>190500</xdr:rowOff>
                  </from>
                  <to>
                    <xdr:col>4</xdr:col>
                    <xdr:colOff>533400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9" name="Check Box 40">
              <controlPr defaultSize="0" autoFill="0" autoLine="0" autoPict="0">
                <anchor moveWithCells="1">
                  <from>
                    <xdr:col>5</xdr:col>
                    <xdr:colOff>514350</xdr:colOff>
                    <xdr:row>52</xdr:row>
                    <xdr:rowOff>9525</xdr:rowOff>
                  </from>
                  <to>
                    <xdr:col>7</xdr:col>
                    <xdr:colOff>333375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0" name="Check Box 41">
              <controlPr defaultSize="0" autoFill="0" autoLine="0" autoPict="0">
                <anchor moveWithCells="1">
                  <from>
                    <xdr:col>7</xdr:col>
                    <xdr:colOff>514350</xdr:colOff>
                    <xdr:row>52</xdr:row>
                    <xdr:rowOff>9525</xdr:rowOff>
                  </from>
                  <to>
                    <xdr:col>9</xdr:col>
                    <xdr:colOff>285750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1" name="Check Box 42">
              <controlPr defaultSize="0" autoFill="0" autoLine="0" autoPict="0">
                <anchor moveWithCells="1">
                  <from>
                    <xdr:col>9</xdr:col>
                    <xdr:colOff>514350</xdr:colOff>
                    <xdr:row>52</xdr:row>
                    <xdr:rowOff>9525</xdr:rowOff>
                  </from>
                  <to>
                    <xdr:col>11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view="pageBreakPreview" zoomScaleNormal="100" zoomScaleSheetLayoutView="100" workbookViewId="0">
      <selection activeCell="L20" sqref="L20"/>
    </sheetView>
  </sheetViews>
  <sheetFormatPr defaultRowHeight="15.75" customHeight="1" x14ac:dyDescent="0.2"/>
  <cols>
    <col min="1" max="1" width="9.140625" style="97"/>
    <col min="2" max="2" width="10.7109375" style="97" customWidth="1"/>
    <col min="3" max="3" width="10.85546875" style="97" customWidth="1"/>
    <col min="4" max="4" width="13.28515625" style="97" customWidth="1"/>
    <col min="5" max="5" width="12.28515625" style="97" customWidth="1"/>
    <col min="6" max="6" width="9.140625" style="97"/>
    <col min="7" max="7" width="12.85546875" style="97" customWidth="1"/>
    <col min="8" max="8" width="20.5703125" style="97" customWidth="1"/>
    <col min="9" max="9" width="14.5703125" style="97" customWidth="1"/>
    <col min="10" max="10" width="11.140625" style="97" customWidth="1"/>
    <col min="11" max="11" width="9.140625" style="97"/>
    <col min="12" max="12" width="112.7109375" style="97" customWidth="1"/>
    <col min="13" max="13" width="9" style="97" customWidth="1"/>
    <col min="14" max="257" width="9.140625" style="97"/>
    <col min="258" max="258" width="10.7109375" style="97" customWidth="1"/>
    <col min="259" max="259" width="14" style="97" customWidth="1"/>
    <col min="260" max="260" width="11.85546875" style="97" customWidth="1"/>
    <col min="261" max="261" width="16.28515625" style="97" customWidth="1"/>
    <col min="262" max="262" width="9.140625" style="97"/>
    <col min="263" max="263" width="12.5703125" style="97" customWidth="1"/>
    <col min="264" max="264" width="17.140625" style="97" customWidth="1"/>
    <col min="265" max="267" width="9.140625" style="97"/>
    <col min="268" max="269" width="0" style="97" hidden="1" customWidth="1"/>
    <col min="270" max="513" width="9.140625" style="97"/>
    <col min="514" max="514" width="10.7109375" style="97" customWidth="1"/>
    <col min="515" max="515" width="14" style="97" customWidth="1"/>
    <col min="516" max="516" width="11.85546875" style="97" customWidth="1"/>
    <col min="517" max="517" width="16.28515625" style="97" customWidth="1"/>
    <col min="518" max="518" width="9.140625" style="97"/>
    <col min="519" max="519" width="12.5703125" style="97" customWidth="1"/>
    <col min="520" max="520" width="17.140625" style="97" customWidth="1"/>
    <col min="521" max="523" width="9.140625" style="97"/>
    <col min="524" max="525" width="0" style="97" hidden="1" customWidth="1"/>
    <col min="526" max="769" width="9.140625" style="97"/>
    <col min="770" max="770" width="10.7109375" style="97" customWidth="1"/>
    <col min="771" max="771" width="14" style="97" customWidth="1"/>
    <col min="772" max="772" width="11.85546875" style="97" customWidth="1"/>
    <col min="773" max="773" width="16.28515625" style="97" customWidth="1"/>
    <col min="774" max="774" width="9.140625" style="97"/>
    <col min="775" max="775" width="12.5703125" style="97" customWidth="1"/>
    <col min="776" max="776" width="17.140625" style="97" customWidth="1"/>
    <col min="777" max="779" width="9.140625" style="97"/>
    <col min="780" max="781" width="0" style="97" hidden="1" customWidth="1"/>
    <col min="782" max="1025" width="9.140625" style="97"/>
    <col min="1026" max="1026" width="10.7109375" style="97" customWidth="1"/>
    <col min="1027" max="1027" width="14" style="97" customWidth="1"/>
    <col min="1028" max="1028" width="11.85546875" style="97" customWidth="1"/>
    <col min="1029" max="1029" width="16.28515625" style="97" customWidth="1"/>
    <col min="1030" max="1030" width="9.140625" style="97"/>
    <col min="1031" max="1031" width="12.5703125" style="97" customWidth="1"/>
    <col min="1032" max="1032" width="17.140625" style="97" customWidth="1"/>
    <col min="1033" max="1035" width="9.140625" style="97"/>
    <col min="1036" max="1037" width="0" style="97" hidden="1" customWidth="1"/>
    <col min="1038" max="1281" width="9.140625" style="97"/>
    <col min="1282" max="1282" width="10.7109375" style="97" customWidth="1"/>
    <col min="1283" max="1283" width="14" style="97" customWidth="1"/>
    <col min="1284" max="1284" width="11.85546875" style="97" customWidth="1"/>
    <col min="1285" max="1285" width="16.28515625" style="97" customWidth="1"/>
    <col min="1286" max="1286" width="9.140625" style="97"/>
    <col min="1287" max="1287" width="12.5703125" style="97" customWidth="1"/>
    <col min="1288" max="1288" width="17.140625" style="97" customWidth="1"/>
    <col min="1289" max="1291" width="9.140625" style="97"/>
    <col min="1292" max="1293" width="0" style="97" hidden="1" customWidth="1"/>
    <col min="1294" max="1537" width="9.140625" style="97"/>
    <col min="1538" max="1538" width="10.7109375" style="97" customWidth="1"/>
    <col min="1539" max="1539" width="14" style="97" customWidth="1"/>
    <col min="1540" max="1540" width="11.85546875" style="97" customWidth="1"/>
    <col min="1541" max="1541" width="16.28515625" style="97" customWidth="1"/>
    <col min="1542" max="1542" width="9.140625" style="97"/>
    <col min="1543" max="1543" width="12.5703125" style="97" customWidth="1"/>
    <col min="1544" max="1544" width="17.140625" style="97" customWidth="1"/>
    <col min="1545" max="1547" width="9.140625" style="97"/>
    <col min="1548" max="1549" width="0" style="97" hidden="1" customWidth="1"/>
    <col min="1550" max="1793" width="9.140625" style="97"/>
    <col min="1794" max="1794" width="10.7109375" style="97" customWidth="1"/>
    <col min="1795" max="1795" width="14" style="97" customWidth="1"/>
    <col min="1796" max="1796" width="11.85546875" style="97" customWidth="1"/>
    <col min="1797" max="1797" width="16.28515625" style="97" customWidth="1"/>
    <col min="1798" max="1798" width="9.140625" style="97"/>
    <col min="1799" max="1799" width="12.5703125" style="97" customWidth="1"/>
    <col min="1800" max="1800" width="17.140625" style="97" customWidth="1"/>
    <col min="1801" max="1803" width="9.140625" style="97"/>
    <col min="1804" max="1805" width="0" style="97" hidden="1" customWidth="1"/>
    <col min="1806" max="2049" width="9.140625" style="97"/>
    <col min="2050" max="2050" width="10.7109375" style="97" customWidth="1"/>
    <col min="2051" max="2051" width="14" style="97" customWidth="1"/>
    <col min="2052" max="2052" width="11.85546875" style="97" customWidth="1"/>
    <col min="2053" max="2053" width="16.28515625" style="97" customWidth="1"/>
    <col min="2054" max="2054" width="9.140625" style="97"/>
    <col min="2055" max="2055" width="12.5703125" style="97" customWidth="1"/>
    <col min="2056" max="2056" width="17.140625" style="97" customWidth="1"/>
    <col min="2057" max="2059" width="9.140625" style="97"/>
    <col min="2060" max="2061" width="0" style="97" hidden="1" customWidth="1"/>
    <col min="2062" max="2305" width="9.140625" style="97"/>
    <col min="2306" max="2306" width="10.7109375" style="97" customWidth="1"/>
    <col min="2307" max="2307" width="14" style="97" customWidth="1"/>
    <col min="2308" max="2308" width="11.85546875" style="97" customWidth="1"/>
    <col min="2309" max="2309" width="16.28515625" style="97" customWidth="1"/>
    <col min="2310" max="2310" width="9.140625" style="97"/>
    <col min="2311" max="2311" width="12.5703125" style="97" customWidth="1"/>
    <col min="2312" max="2312" width="17.140625" style="97" customWidth="1"/>
    <col min="2313" max="2315" width="9.140625" style="97"/>
    <col min="2316" max="2317" width="0" style="97" hidden="1" customWidth="1"/>
    <col min="2318" max="2561" width="9.140625" style="97"/>
    <col min="2562" max="2562" width="10.7109375" style="97" customWidth="1"/>
    <col min="2563" max="2563" width="14" style="97" customWidth="1"/>
    <col min="2564" max="2564" width="11.85546875" style="97" customWidth="1"/>
    <col min="2565" max="2565" width="16.28515625" style="97" customWidth="1"/>
    <col min="2566" max="2566" width="9.140625" style="97"/>
    <col min="2567" max="2567" width="12.5703125" style="97" customWidth="1"/>
    <col min="2568" max="2568" width="17.140625" style="97" customWidth="1"/>
    <col min="2569" max="2571" width="9.140625" style="97"/>
    <col min="2572" max="2573" width="0" style="97" hidden="1" customWidth="1"/>
    <col min="2574" max="2817" width="9.140625" style="97"/>
    <col min="2818" max="2818" width="10.7109375" style="97" customWidth="1"/>
    <col min="2819" max="2819" width="14" style="97" customWidth="1"/>
    <col min="2820" max="2820" width="11.85546875" style="97" customWidth="1"/>
    <col min="2821" max="2821" width="16.28515625" style="97" customWidth="1"/>
    <col min="2822" max="2822" width="9.140625" style="97"/>
    <col min="2823" max="2823" width="12.5703125" style="97" customWidth="1"/>
    <col min="2824" max="2824" width="17.140625" style="97" customWidth="1"/>
    <col min="2825" max="2827" width="9.140625" style="97"/>
    <col min="2828" max="2829" width="0" style="97" hidden="1" customWidth="1"/>
    <col min="2830" max="3073" width="9.140625" style="97"/>
    <col min="3074" max="3074" width="10.7109375" style="97" customWidth="1"/>
    <col min="3075" max="3075" width="14" style="97" customWidth="1"/>
    <col min="3076" max="3076" width="11.85546875" style="97" customWidth="1"/>
    <col min="3077" max="3077" width="16.28515625" style="97" customWidth="1"/>
    <col min="3078" max="3078" width="9.140625" style="97"/>
    <col min="3079" max="3079" width="12.5703125" style="97" customWidth="1"/>
    <col min="3080" max="3080" width="17.140625" style="97" customWidth="1"/>
    <col min="3081" max="3083" width="9.140625" style="97"/>
    <col min="3084" max="3085" width="0" style="97" hidden="1" customWidth="1"/>
    <col min="3086" max="3329" width="9.140625" style="97"/>
    <col min="3330" max="3330" width="10.7109375" style="97" customWidth="1"/>
    <col min="3331" max="3331" width="14" style="97" customWidth="1"/>
    <col min="3332" max="3332" width="11.85546875" style="97" customWidth="1"/>
    <col min="3333" max="3333" width="16.28515625" style="97" customWidth="1"/>
    <col min="3334" max="3334" width="9.140625" style="97"/>
    <col min="3335" max="3335" width="12.5703125" style="97" customWidth="1"/>
    <col min="3336" max="3336" width="17.140625" style="97" customWidth="1"/>
    <col min="3337" max="3339" width="9.140625" style="97"/>
    <col min="3340" max="3341" width="0" style="97" hidden="1" customWidth="1"/>
    <col min="3342" max="3585" width="9.140625" style="97"/>
    <col min="3586" max="3586" width="10.7109375" style="97" customWidth="1"/>
    <col min="3587" max="3587" width="14" style="97" customWidth="1"/>
    <col min="3588" max="3588" width="11.85546875" style="97" customWidth="1"/>
    <col min="3589" max="3589" width="16.28515625" style="97" customWidth="1"/>
    <col min="3590" max="3590" width="9.140625" style="97"/>
    <col min="3591" max="3591" width="12.5703125" style="97" customWidth="1"/>
    <col min="3592" max="3592" width="17.140625" style="97" customWidth="1"/>
    <col min="3593" max="3595" width="9.140625" style="97"/>
    <col min="3596" max="3597" width="0" style="97" hidden="1" customWidth="1"/>
    <col min="3598" max="3841" width="9.140625" style="97"/>
    <col min="3842" max="3842" width="10.7109375" style="97" customWidth="1"/>
    <col min="3843" max="3843" width="14" style="97" customWidth="1"/>
    <col min="3844" max="3844" width="11.85546875" style="97" customWidth="1"/>
    <col min="3845" max="3845" width="16.28515625" style="97" customWidth="1"/>
    <col min="3846" max="3846" width="9.140625" style="97"/>
    <col min="3847" max="3847" width="12.5703125" style="97" customWidth="1"/>
    <col min="3848" max="3848" width="17.140625" style="97" customWidth="1"/>
    <col min="3849" max="3851" width="9.140625" style="97"/>
    <col min="3852" max="3853" width="0" style="97" hidden="1" customWidth="1"/>
    <col min="3854" max="4097" width="9.140625" style="97"/>
    <col min="4098" max="4098" width="10.7109375" style="97" customWidth="1"/>
    <col min="4099" max="4099" width="14" style="97" customWidth="1"/>
    <col min="4100" max="4100" width="11.85546875" style="97" customWidth="1"/>
    <col min="4101" max="4101" width="16.28515625" style="97" customWidth="1"/>
    <col min="4102" max="4102" width="9.140625" style="97"/>
    <col min="4103" max="4103" width="12.5703125" style="97" customWidth="1"/>
    <col min="4104" max="4104" width="17.140625" style="97" customWidth="1"/>
    <col min="4105" max="4107" width="9.140625" style="97"/>
    <col min="4108" max="4109" width="0" style="97" hidden="1" customWidth="1"/>
    <col min="4110" max="4353" width="9.140625" style="97"/>
    <col min="4354" max="4354" width="10.7109375" style="97" customWidth="1"/>
    <col min="4355" max="4355" width="14" style="97" customWidth="1"/>
    <col min="4356" max="4356" width="11.85546875" style="97" customWidth="1"/>
    <col min="4357" max="4357" width="16.28515625" style="97" customWidth="1"/>
    <col min="4358" max="4358" width="9.140625" style="97"/>
    <col min="4359" max="4359" width="12.5703125" style="97" customWidth="1"/>
    <col min="4360" max="4360" width="17.140625" style="97" customWidth="1"/>
    <col min="4361" max="4363" width="9.140625" style="97"/>
    <col min="4364" max="4365" width="0" style="97" hidden="1" customWidth="1"/>
    <col min="4366" max="4609" width="9.140625" style="97"/>
    <col min="4610" max="4610" width="10.7109375" style="97" customWidth="1"/>
    <col min="4611" max="4611" width="14" style="97" customWidth="1"/>
    <col min="4612" max="4612" width="11.85546875" style="97" customWidth="1"/>
    <col min="4613" max="4613" width="16.28515625" style="97" customWidth="1"/>
    <col min="4614" max="4614" width="9.140625" style="97"/>
    <col min="4615" max="4615" width="12.5703125" style="97" customWidth="1"/>
    <col min="4616" max="4616" width="17.140625" style="97" customWidth="1"/>
    <col min="4617" max="4619" width="9.140625" style="97"/>
    <col min="4620" max="4621" width="0" style="97" hidden="1" customWidth="1"/>
    <col min="4622" max="4865" width="9.140625" style="97"/>
    <col min="4866" max="4866" width="10.7109375" style="97" customWidth="1"/>
    <col min="4867" max="4867" width="14" style="97" customWidth="1"/>
    <col min="4868" max="4868" width="11.85546875" style="97" customWidth="1"/>
    <col min="4869" max="4869" width="16.28515625" style="97" customWidth="1"/>
    <col min="4870" max="4870" width="9.140625" style="97"/>
    <col min="4871" max="4871" width="12.5703125" style="97" customWidth="1"/>
    <col min="4872" max="4872" width="17.140625" style="97" customWidth="1"/>
    <col min="4873" max="4875" width="9.140625" style="97"/>
    <col min="4876" max="4877" width="0" style="97" hidden="1" customWidth="1"/>
    <col min="4878" max="5121" width="9.140625" style="97"/>
    <col min="5122" max="5122" width="10.7109375" style="97" customWidth="1"/>
    <col min="5123" max="5123" width="14" style="97" customWidth="1"/>
    <col min="5124" max="5124" width="11.85546875" style="97" customWidth="1"/>
    <col min="5125" max="5125" width="16.28515625" style="97" customWidth="1"/>
    <col min="5126" max="5126" width="9.140625" style="97"/>
    <col min="5127" max="5127" width="12.5703125" style="97" customWidth="1"/>
    <col min="5128" max="5128" width="17.140625" style="97" customWidth="1"/>
    <col min="5129" max="5131" width="9.140625" style="97"/>
    <col min="5132" max="5133" width="0" style="97" hidden="1" customWidth="1"/>
    <col min="5134" max="5377" width="9.140625" style="97"/>
    <col min="5378" max="5378" width="10.7109375" style="97" customWidth="1"/>
    <col min="5379" max="5379" width="14" style="97" customWidth="1"/>
    <col min="5380" max="5380" width="11.85546875" style="97" customWidth="1"/>
    <col min="5381" max="5381" width="16.28515625" style="97" customWidth="1"/>
    <col min="5382" max="5382" width="9.140625" style="97"/>
    <col min="5383" max="5383" width="12.5703125" style="97" customWidth="1"/>
    <col min="5384" max="5384" width="17.140625" style="97" customWidth="1"/>
    <col min="5385" max="5387" width="9.140625" style="97"/>
    <col min="5388" max="5389" width="0" style="97" hidden="1" customWidth="1"/>
    <col min="5390" max="5633" width="9.140625" style="97"/>
    <col min="5634" max="5634" width="10.7109375" style="97" customWidth="1"/>
    <col min="5635" max="5635" width="14" style="97" customWidth="1"/>
    <col min="5636" max="5636" width="11.85546875" style="97" customWidth="1"/>
    <col min="5637" max="5637" width="16.28515625" style="97" customWidth="1"/>
    <col min="5638" max="5638" width="9.140625" style="97"/>
    <col min="5639" max="5639" width="12.5703125" style="97" customWidth="1"/>
    <col min="5640" max="5640" width="17.140625" style="97" customWidth="1"/>
    <col min="5641" max="5643" width="9.140625" style="97"/>
    <col min="5644" max="5645" width="0" style="97" hidden="1" customWidth="1"/>
    <col min="5646" max="5889" width="9.140625" style="97"/>
    <col min="5890" max="5890" width="10.7109375" style="97" customWidth="1"/>
    <col min="5891" max="5891" width="14" style="97" customWidth="1"/>
    <col min="5892" max="5892" width="11.85546875" style="97" customWidth="1"/>
    <col min="5893" max="5893" width="16.28515625" style="97" customWidth="1"/>
    <col min="5894" max="5894" width="9.140625" style="97"/>
    <col min="5895" max="5895" width="12.5703125" style="97" customWidth="1"/>
    <col min="5896" max="5896" width="17.140625" style="97" customWidth="1"/>
    <col min="5897" max="5899" width="9.140625" style="97"/>
    <col min="5900" max="5901" width="0" style="97" hidden="1" customWidth="1"/>
    <col min="5902" max="6145" width="9.140625" style="97"/>
    <col min="6146" max="6146" width="10.7109375" style="97" customWidth="1"/>
    <col min="6147" max="6147" width="14" style="97" customWidth="1"/>
    <col min="6148" max="6148" width="11.85546875" style="97" customWidth="1"/>
    <col min="6149" max="6149" width="16.28515625" style="97" customWidth="1"/>
    <col min="6150" max="6150" width="9.140625" style="97"/>
    <col min="6151" max="6151" width="12.5703125" style="97" customWidth="1"/>
    <col min="6152" max="6152" width="17.140625" style="97" customWidth="1"/>
    <col min="6153" max="6155" width="9.140625" style="97"/>
    <col min="6156" max="6157" width="0" style="97" hidden="1" customWidth="1"/>
    <col min="6158" max="6401" width="9.140625" style="97"/>
    <col min="6402" max="6402" width="10.7109375" style="97" customWidth="1"/>
    <col min="6403" max="6403" width="14" style="97" customWidth="1"/>
    <col min="6404" max="6404" width="11.85546875" style="97" customWidth="1"/>
    <col min="6405" max="6405" width="16.28515625" style="97" customWidth="1"/>
    <col min="6406" max="6406" width="9.140625" style="97"/>
    <col min="6407" max="6407" width="12.5703125" style="97" customWidth="1"/>
    <col min="6408" max="6408" width="17.140625" style="97" customWidth="1"/>
    <col min="6409" max="6411" width="9.140625" style="97"/>
    <col min="6412" max="6413" width="0" style="97" hidden="1" customWidth="1"/>
    <col min="6414" max="6657" width="9.140625" style="97"/>
    <col min="6658" max="6658" width="10.7109375" style="97" customWidth="1"/>
    <col min="6659" max="6659" width="14" style="97" customWidth="1"/>
    <col min="6660" max="6660" width="11.85546875" style="97" customWidth="1"/>
    <col min="6661" max="6661" width="16.28515625" style="97" customWidth="1"/>
    <col min="6662" max="6662" width="9.140625" style="97"/>
    <col min="6663" max="6663" width="12.5703125" style="97" customWidth="1"/>
    <col min="6664" max="6664" width="17.140625" style="97" customWidth="1"/>
    <col min="6665" max="6667" width="9.140625" style="97"/>
    <col min="6668" max="6669" width="0" style="97" hidden="1" customWidth="1"/>
    <col min="6670" max="6913" width="9.140625" style="97"/>
    <col min="6914" max="6914" width="10.7109375" style="97" customWidth="1"/>
    <col min="6915" max="6915" width="14" style="97" customWidth="1"/>
    <col min="6916" max="6916" width="11.85546875" style="97" customWidth="1"/>
    <col min="6917" max="6917" width="16.28515625" style="97" customWidth="1"/>
    <col min="6918" max="6918" width="9.140625" style="97"/>
    <col min="6919" max="6919" width="12.5703125" style="97" customWidth="1"/>
    <col min="6920" max="6920" width="17.140625" style="97" customWidth="1"/>
    <col min="6921" max="6923" width="9.140625" style="97"/>
    <col min="6924" max="6925" width="0" style="97" hidden="1" customWidth="1"/>
    <col min="6926" max="7169" width="9.140625" style="97"/>
    <col min="7170" max="7170" width="10.7109375" style="97" customWidth="1"/>
    <col min="7171" max="7171" width="14" style="97" customWidth="1"/>
    <col min="7172" max="7172" width="11.85546875" style="97" customWidth="1"/>
    <col min="7173" max="7173" width="16.28515625" style="97" customWidth="1"/>
    <col min="7174" max="7174" width="9.140625" style="97"/>
    <col min="7175" max="7175" width="12.5703125" style="97" customWidth="1"/>
    <col min="7176" max="7176" width="17.140625" style="97" customWidth="1"/>
    <col min="7177" max="7179" width="9.140625" style="97"/>
    <col min="7180" max="7181" width="0" style="97" hidden="1" customWidth="1"/>
    <col min="7182" max="7425" width="9.140625" style="97"/>
    <col min="7426" max="7426" width="10.7109375" style="97" customWidth="1"/>
    <col min="7427" max="7427" width="14" style="97" customWidth="1"/>
    <col min="7428" max="7428" width="11.85546875" style="97" customWidth="1"/>
    <col min="7429" max="7429" width="16.28515625" style="97" customWidth="1"/>
    <col min="7430" max="7430" width="9.140625" style="97"/>
    <col min="7431" max="7431" width="12.5703125" style="97" customWidth="1"/>
    <col min="7432" max="7432" width="17.140625" style="97" customWidth="1"/>
    <col min="7433" max="7435" width="9.140625" style="97"/>
    <col min="7436" max="7437" width="0" style="97" hidden="1" customWidth="1"/>
    <col min="7438" max="7681" width="9.140625" style="97"/>
    <col min="7682" max="7682" width="10.7109375" style="97" customWidth="1"/>
    <col min="7683" max="7683" width="14" style="97" customWidth="1"/>
    <col min="7684" max="7684" width="11.85546875" style="97" customWidth="1"/>
    <col min="7685" max="7685" width="16.28515625" style="97" customWidth="1"/>
    <col min="7686" max="7686" width="9.140625" style="97"/>
    <col min="7687" max="7687" width="12.5703125" style="97" customWidth="1"/>
    <col min="7688" max="7688" width="17.140625" style="97" customWidth="1"/>
    <col min="7689" max="7691" width="9.140625" style="97"/>
    <col min="7692" max="7693" width="0" style="97" hidden="1" customWidth="1"/>
    <col min="7694" max="7937" width="9.140625" style="97"/>
    <col min="7938" max="7938" width="10.7109375" style="97" customWidth="1"/>
    <col min="7939" max="7939" width="14" style="97" customWidth="1"/>
    <col min="7940" max="7940" width="11.85546875" style="97" customWidth="1"/>
    <col min="7941" max="7941" width="16.28515625" style="97" customWidth="1"/>
    <col min="7942" max="7942" width="9.140625" style="97"/>
    <col min="7943" max="7943" width="12.5703125" style="97" customWidth="1"/>
    <col min="7944" max="7944" width="17.140625" style="97" customWidth="1"/>
    <col min="7945" max="7947" width="9.140625" style="97"/>
    <col min="7948" max="7949" width="0" style="97" hidden="1" customWidth="1"/>
    <col min="7950" max="8193" width="9.140625" style="97"/>
    <col min="8194" max="8194" width="10.7109375" style="97" customWidth="1"/>
    <col min="8195" max="8195" width="14" style="97" customWidth="1"/>
    <col min="8196" max="8196" width="11.85546875" style="97" customWidth="1"/>
    <col min="8197" max="8197" width="16.28515625" style="97" customWidth="1"/>
    <col min="8198" max="8198" width="9.140625" style="97"/>
    <col min="8199" max="8199" width="12.5703125" style="97" customWidth="1"/>
    <col min="8200" max="8200" width="17.140625" style="97" customWidth="1"/>
    <col min="8201" max="8203" width="9.140625" style="97"/>
    <col min="8204" max="8205" width="0" style="97" hidden="1" customWidth="1"/>
    <col min="8206" max="8449" width="9.140625" style="97"/>
    <col min="8450" max="8450" width="10.7109375" style="97" customWidth="1"/>
    <col min="8451" max="8451" width="14" style="97" customWidth="1"/>
    <col min="8452" max="8452" width="11.85546875" style="97" customWidth="1"/>
    <col min="8453" max="8453" width="16.28515625" style="97" customWidth="1"/>
    <col min="8454" max="8454" width="9.140625" style="97"/>
    <col min="8455" max="8455" width="12.5703125" style="97" customWidth="1"/>
    <col min="8456" max="8456" width="17.140625" style="97" customWidth="1"/>
    <col min="8457" max="8459" width="9.140625" style="97"/>
    <col min="8460" max="8461" width="0" style="97" hidden="1" customWidth="1"/>
    <col min="8462" max="8705" width="9.140625" style="97"/>
    <col min="8706" max="8706" width="10.7109375" style="97" customWidth="1"/>
    <col min="8707" max="8707" width="14" style="97" customWidth="1"/>
    <col min="8708" max="8708" width="11.85546875" style="97" customWidth="1"/>
    <col min="8709" max="8709" width="16.28515625" style="97" customWidth="1"/>
    <col min="8710" max="8710" width="9.140625" style="97"/>
    <col min="8711" max="8711" width="12.5703125" style="97" customWidth="1"/>
    <col min="8712" max="8712" width="17.140625" style="97" customWidth="1"/>
    <col min="8713" max="8715" width="9.140625" style="97"/>
    <col min="8716" max="8717" width="0" style="97" hidden="1" customWidth="1"/>
    <col min="8718" max="8961" width="9.140625" style="97"/>
    <col min="8962" max="8962" width="10.7109375" style="97" customWidth="1"/>
    <col min="8963" max="8963" width="14" style="97" customWidth="1"/>
    <col min="8964" max="8964" width="11.85546875" style="97" customWidth="1"/>
    <col min="8965" max="8965" width="16.28515625" style="97" customWidth="1"/>
    <col min="8966" max="8966" width="9.140625" style="97"/>
    <col min="8967" max="8967" width="12.5703125" style="97" customWidth="1"/>
    <col min="8968" max="8968" width="17.140625" style="97" customWidth="1"/>
    <col min="8969" max="8971" width="9.140625" style="97"/>
    <col min="8972" max="8973" width="0" style="97" hidden="1" customWidth="1"/>
    <col min="8974" max="9217" width="9.140625" style="97"/>
    <col min="9218" max="9218" width="10.7109375" style="97" customWidth="1"/>
    <col min="9219" max="9219" width="14" style="97" customWidth="1"/>
    <col min="9220" max="9220" width="11.85546875" style="97" customWidth="1"/>
    <col min="9221" max="9221" width="16.28515625" style="97" customWidth="1"/>
    <col min="9222" max="9222" width="9.140625" style="97"/>
    <col min="9223" max="9223" width="12.5703125" style="97" customWidth="1"/>
    <col min="9224" max="9224" width="17.140625" style="97" customWidth="1"/>
    <col min="9225" max="9227" width="9.140625" style="97"/>
    <col min="9228" max="9229" width="0" style="97" hidden="1" customWidth="1"/>
    <col min="9230" max="9473" width="9.140625" style="97"/>
    <col min="9474" max="9474" width="10.7109375" style="97" customWidth="1"/>
    <col min="9475" max="9475" width="14" style="97" customWidth="1"/>
    <col min="9476" max="9476" width="11.85546875" style="97" customWidth="1"/>
    <col min="9477" max="9477" width="16.28515625" style="97" customWidth="1"/>
    <col min="9478" max="9478" width="9.140625" style="97"/>
    <col min="9479" max="9479" width="12.5703125" style="97" customWidth="1"/>
    <col min="9480" max="9480" width="17.140625" style="97" customWidth="1"/>
    <col min="9481" max="9483" width="9.140625" style="97"/>
    <col min="9484" max="9485" width="0" style="97" hidden="1" customWidth="1"/>
    <col min="9486" max="9729" width="9.140625" style="97"/>
    <col min="9730" max="9730" width="10.7109375" style="97" customWidth="1"/>
    <col min="9731" max="9731" width="14" style="97" customWidth="1"/>
    <col min="9732" max="9732" width="11.85546875" style="97" customWidth="1"/>
    <col min="9733" max="9733" width="16.28515625" style="97" customWidth="1"/>
    <col min="9734" max="9734" width="9.140625" style="97"/>
    <col min="9735" max="9735" width="12.5703125" style="97" customWidth="1"/>
    <col min="9736" max="9736" width="17.140625" style="97" customWidth="1"/>
    <col min="9737" max="9739" width="9.140625" style="97"/>
    <col min="9740" max="9741" width="0" style="97" hidden="1" customWidth="1"/>
    <col min="9742" max="9985" width="9.140625" style="97"/>
    <col min="9986" max="9986" width="10.7109375" style="97" customWidth="1"/>
    <col min="9987" max="9987" width="14" style="97" customWidth="1"/>
    <col min="9988" max="9988" width="11.85546875" style="97" customWidth="1"/>
    <col min="9989" max="9989" width="16.28515625" style="97" customWidth="1"/>
    <col min="9990" max="9990" width="9.140625" style="97"/>
    <col min="9991" max="9991" width="12.5703125" style="97" customWidth="1"/>
    <col min="9992" max="9992" width="17.140625" style="97" customWidth="1"/>
    <col min="9993" max="9995" width="9.140625" style="97"/>
    <col min="9996" max="9997" width="0" style="97" hidden="1" customWidth="1"/>
    <col min="9998" max="10241" width="9.140625" style="97"/>
    <col min="10242" max="10242" width="10.7109375" style="97" customWidth="1"/>
    <col min="10243" max="10243" width="14" style="97" customWidth="1"/>
    <col min="10244" max="10244" width="11.85546875" style="97" customWidth="1"/>
    <col min="10245" max="10245" width="16.28515625" style="97" customWidth="1"/>
    <col min="10246" max="10246" width="9.140625" style="97"/>
    <col min="10247" max="10247" width="12.5703125" style="97" customWidth="1"/>
    <col min="10248" max="10248" width="17.140625" style="97" customWidth="1"/>
    <col min="10249" max="10251" width="9.140625" style="97"/>
    <col min="10252" max="10253" width="0" style="97" hidden="1" customWidth="1"/>
    <col min="10254" max="10497" width="9.140625" style="97"/>
    <col min="10498" max="10498" width="10.7109375" style="97" customWidth="1"/>
    <col min="10499" max="10499" width="14" style="97" customWidth="1"/>
    <col min="10500" max="10500" width="11.85546875" style="97" customWidth="1"/>
    <col min="10501" max="10501" width="16.28515625" style="97" customWidth="1"/>
    <col min="10502" max="10502" width="9.140625" style="97"/>
    <col min="10503" max="10503" width="12.5703125" style="97" customWidth="1"/>
    <col min="10504" max="10504" width="17.140625" style="97" customWidth="1"/>
    <col min="10505" max="10507" width="9.140625" style="97"/>
    <col min="10508" max="10509" width="0" style="97" hidden="1" customWidth="1"/>
    <col min="10510" max="10753" width="9.140625" style="97"/>
    <col min="10754" max="10754" width="10.7109375" style="97" customWidth="1"/>
    <col min="10755" max="10755" width="14" style="97" customWidth="1"/>
    <col min="10756" max="10756" width="11.85546875" style="97" customWidth="1"/>
    <col min="10757" max="10757" width="16.28515625" style="97" customWidth="1"/>
    <col min="10758" max="10758" width="9.140625" style="97"/>
    <col min="10759" max="10759" width="12.5703125" style="97" customWidth="1"/>
    <col min="10760" max="10760" width="17.140625" style="97" customWidth="1"/>
    <col min="10761" max="10763" width="9.140625" style="97"/>
    <col min="10764" max="10765" width="0" style="97" hidden="1" customWidth="1"/>
    <col min="10766" max="11009" width="9.140625" style="97"/>
    <col min="11010" max="11010" width="10.7109375" style="97" customWidth="1"/>
    <col min="11011" max="11011" width="14" style="97" customWidth="1"/>
    <col min="11012" max="11012" width="11.85546875" style="97" customWidth="1"/>
    <col min="11013" max="11013" width="16.28515625" style="97" customWidth="1"/>
    <col min="11014" max="11014" width="9.140625" style="97"/>
    <col min="11015" max="11015" width="12.5703125" style="97" customWidth="1"/>
    <col min="11016" max="11016" width="17.140625" style="97" customWidth="1"/>
    <col min="11017" max="11019" width="9.140625" style="97"/>
    <col min="11020" max="11021" width="0" style="97" hidden="1" customWidth="1"/>
    <col min="11022" max="11265" width="9.140625" style="97"/>
    <col min="11266" max="11266" width="10.7109375" style="97" customWidth="1"/>
    <col min="11267" max="11267" width="14" style="97" customWidth="1"/>
    <col min="11268" max="11268" width="11.85546875" style="97" customWidth="1"/>
    <col min="11269" max="11269" width="16.28515625" style="97" customWidth="1"/>
    <col min="11270" max="11270" width="9.140625" style="97"/>
    <col min="11271" max="11271" width="12.5703125" style="97" customWidth="1"/>
    <col min="11272" max="11272" width="17.140625" style="97" customWidth="1"/>
    <col min="11273" max="11275" width="9.140625" style="97"/>
    <col min="11276" max="11277" width="0" style="97" hidden="1" customWidth="1"/>
    <col min="11278" max="11521" width="9.140625" style="97"/>
    <col min="11522" max="11522" width="10.7109375" style="97" customWidth="1"/>
    <col min="11523" max="11523" width="14" style="97" customWidth="1"/>
    <col min="11524" max="11524" width="11.85546875" style="97" customWidth="1"/>
    <col min="11525" max="11525" width="16.28515625" style="97" customWidth="1"/>
    <col min="11526" max="11526" width="9.140625" style="97"/>
    <col min="11527" max="11527" width="12.5703125" style="97" customWidth="1"/>
    <col min="11528" max="11528" width="17.140625" style="97" customWidth="1"/>
    <col min="11529" max="11531" width="9.140625" style="97"/>
    <col min="11532" max="11533" width="0" style="97" hidden="1" customWidth="1"/>
    <col min="11534" max="11777" width="9.140625" style="97"/>
    <col min="11778" max="11778" width="10.7109375" style="97" customWidth="1"/>
    <col min="11779" max="11779" width="14" style="97" customWidth="1"/>
    <col min="11780" max="11780" width="11.85546875" style="97" customWidth="1"/>
    <col min="11781" max="11781" width="16.28515625" style="97" customWidth="1"/>
    <col min="11782" max="11782" width="9.140625" style="97"/>
    <col min="11783" max="11783" width="12.5703125" style="97" customWidth="1"/>
    <col min="11784" max="11784" width="17.140625" style="97" customWidth="1"/>
    <col min="11785" max="11787" width="9.140625" style="97"/>
    <col min="11788" max="11789" width="0" style="97" hidden="1" customWidth="1"/>
    <col min="11790" max="12033" width="9.140625" style="97"/>
    <col min="12034" max="12034" width="10.7109375" style="97" customWidth="1"/>
    <col min="12035" max="12035" width="14" style="97" customWidth="1"/>
    <col min="12036" max="12036" width="11.85546875" style="97" customWidth="1"/>
    <col min="12037" max="12037" width="16.28515625" style="97" customWidth="1"/>
    <col min="12038" max="12038" width="9.140625" style="97"/>
    <col min="12039" max="12039" width="12.5703125" style="97" customWidth="1"/>
    <col min="12040" max="12040" width="17.140625" style="97" customWidth="1"/>
    <col min="12041" max="12043" width="9.140625" style="97"/>
    <col min="12044" max="12045" width="0" style="97" hidden="1" customWidth="1"/>
    <col min="12046" max="12289" width="9.140625" style="97"/>
    <col min="12290" max="12290" width="10.7109375" style="97" customWidth="1"/>
    <col min="12291" max="12291" width="14" style="97" customWidth="1"/>
    <col min="12292" max="12292" width="11.85546875" style="97" customWidth="1"/>
    <col min="12293" max="12293" width="16.28515625" style="97" customWidth="1"/>
    <col min="12294" max="12294" width="9.140625" style="97"/>
    <col min="12295" max="12295" width="12.5703125" style="97" customWidth="1"/>
    <col min="12296" max="12296" width="17.140625" style="97" customWidth="1"/>
    <col min="12297" max="12299" width="9.140625" style="97"/>
    <col min="12300" max="12301" width="0" style="97" hidden="1" customWidth="1"/>
    <col min="12302" max="12545" width="9.140625" style="97"/>
    <col min="12546" max="12546" width="10.7109375" style="97" customWidth="1"/>
    <col min="12547" max="12547" width="14" style="97" customWidth="1"/>
    <col min="12548" max="12548" width="11.85546875" style="97" customWidth="1"/>
    <col min="12549" max="12549" width="16.28515625" style="97" customWidth="1"/>
    <col min="12550" max="12550" width="9.140625" style="97"/>
    <col min="12551" max="12551" width="12.5703125" style="97" customWidth="1"/>
    <col min="12552" max="12552" width="17.140625" style="97" customWidth="1"/>
    <col min="12553" max="12555" width="9.140625" style="97"/>
    <col min="12556" max="12557" width="0" style="97" hidden="1" customWidth="1"/>
    <col min="12558" max="12801" width="9.140625" style="97"/>
    <col min="12802" max="12802" width="10.7109375" style="97" customWidth="1"/>
    <col min="12803" max="12803" width="14" style="97" customWidth="1"/>
    <col min="12804" max="12804" width="11.85546875" style="97" customWidth="1"/>
    <col min="12805" max="12805" width="16.28515625" style="97" customWidth="1"/>
    <col min="12806" max="12806" width="9.140625" style="97"/>
    <col min="12807" max="12807" width="12.5703125" style="97" customWidth="1"/>
    <col min="12808" max="12808" width="17.140625" style="97" customWidth="1"/>
    <col min="12809" max="12811" width="9.140625" style="97"/>
    <col min="12812" max="12813" width="0" style="97" hidden="1" customWidth="1"/>
    <col min="12814" max="13057" width="9.140625" style="97"/>
    <col min="13058" max="13058" width="10.7109375" style="97" customWidth="1"/>
    <col min="13059" max="13059" width="14" style="97" customWidth="1"/>
    <col min="13060" max="13060" width="11.85546875" style="97" customWidth="1"/>
    <col min="13061" max="13061" width="16.28515625" style="97" customWidth="1"/>
    <col min="13062" max="13062" width="9.140625" style="97"/>
    <col min="13063" max="13063" width="12.5703125" style="97" customWidth="1"/>
    <col min="13064" max="13064" width="17.140625" style="97" customWidth="1"/>
    <col min="13065" max="13067" width="9.140625" style="97"/>
    <col min="13068" max="13069" width="0" style="97" hidden="1" customWidth="1"/>
    <col min="13070" max="13313" width="9.140625" style="97"/>
    <col min="13314" max="13314" width="10.7109375" style="97" customWidth="1"/>
    <col min="13315" max="13315" width="14" style="97" customWidth="1"/>
    <col min="13316" max="13316" width="11.85546875" style="97" customWidth="1"/>
    <col min="13317" max="13317" width="16.28515625" style="97" customWidth="1"/>
    <col min="13318" max="13318" width="9.140625" style="97"/>
    <col min="13319" max="13319" width="12.5703125" style="97" customWidth="1"/>
    <col min="13320" max="13320" width="17.140625" style="97" customWidth="1"/>
    <col min="13321" max="13323" width="9.140625" style="97"/>
    <col min="13324" max="13325" width="0" style="97" hidden="1" customWidth="1"/>
    <col min="13326" max="13569" width="9.140625" style="97"/>
    <col min="13570" max="13570" width="10.7109375" style="97" customWidth="1"/>
    <col min="13571" max="13571" width="14" style="97" customWidth="1"/>
    <col min="13572" max="13572" width="11.85546875" style="97" customWidth="1"/>
    <col min="13573" max="13573" width="16.28515625" style="97" customWidth="1"/>
    <col min="13574" max="13574" width="9.140625" style="97"/>
    <col min="13575" max="13575" width="12.5703125" style="97" customWidth="1"/>
    <col min="13576" max="13576" width="17.140625" style="97" customWidth="1"/>
    <col min="13577" max="13579" width="9.140625" style="97"/>
    <col min="13580" max="13581" width="0" style="97" hidden="1" customWidth="1"/>
    <col min="13582" max="13825" width="9.140625" style="97"/>
    <col min="13826" max="13826" width="10.7109375" style="97" customWidth="1"/>
    <col min="13827" max="13827" width="14" style="97" customWidth="1"/>
    <col min="13828" max="13828" width="11.85546875" style="97" customWidth="1"/>
    <col min="13829" max="13829" width="16.28515625" style="97" customWidth="1"/>
    <col min="13830" max="13830" width="9.140625" style="97"/>
    <col min="13831" max="13831" width="12.5703125" style="97" customWidth="1"/>
    <col min="13832" max="13832" width="17.140625" style="97" customWidth="1"/>
    <col min="13833" max="13835" width="9.140625" style="97"/>
    <col min="13836" max="13837" width="0" style="97" hidden="1" customWidth="1"/>
    <col min="13838" max="14081" width="9.140625" style="97"/>
    <col min="14082" max="14082" width="10.7109375" style="97" customWidth="1"/>
    <col min="14083" max="14083" width="14" style="97" customWidth="1"/>
    <col min="14084" max="14084" width="11.85546875" style="97" customWidth="1"/>
    <col min="14085" max="14085" width="16.28515625" style="97" customWidth="1"/>
    <col min="14086" max="14086" width="9.140625" style="97"/>
    <col min="14087" max="14087" width="12.5703125" style="97" customWidth="1"/>
    <col min="14088" max="14088" width="17.140625" style="97" customWidth="1"/>
    <col min="14089" max="14091" width="9.140625" style="97"/>
    <col min="14092" max="14093" width="0" style="97" hidden="1" customWidth="1"/>
    <col min="14094" max="14337" width="9.140625" style="97"/>
    <col min="14338" max="14338" width="10.7109375" style="97" customWidth="1"/>
    <col min="14339" max="14339" width="14" style="97" customWidth="1"/>
    <col min="14340" max="14340" width="11.85546875" style="97" customWidth="1"/>
    <col min="14341" max="14341" width="16.28515625" style="97" customWidth="1"/>
    <col min="14342" max="14342" width="9.140625" style="97"/>
    <col min="14343" max="14343" width="12.5703125" style="97" customWidth="1"/>
    <col min="14344" max="14344" width="17.140625" style="97" customWidth="1"/>
    <col min="14345" max="14347" width="9.140625" style="97"/>
    <col min="14348" max="14349" width="0" style="97" hidden="1" customWidth="1"/>
    <col min="14350" max="14593" width="9.140625" style="97"/>
    <col min="14594" max="14594" width="10.7109375" style="97" customWidth="1"/>
    <col min="14595" max="14595" width="14" style="97" customWidth="1"/>
    <col min="14596" max="14596" width="11.85546875" style="97" customWidth="1"/>
    <col min="14597" max="14597" width="16.28515625" style="97" customWidth="1"/>
    <col min="14598" max="14598" width="9.140625" style="97"/>
    <col min="14599" max="14599" width="12.5703125" style="97" customWidth="1"/>
    <col min="14600" max="14600" width="17.140625" style="97" customWidth="1"/>
    <col min="14601" max="14603" width="9.140625" style="97"/>
    <col min="14604" max="14605" width="0" style="97" hidden="1" customWidth="1"/>
    <col min="14606" max="14849" width="9.140625" style="97"/>
    <col min="14850" max="14850" width="10.7109375" style="97" customWidth="1"/>
    <col min="14851" max="14851" width="14" style="97" customWidth="1"/>
    <col min="14852" max="14852" width="11.85546875" style="97" customWidth="1"/>
    <col min="14853" max="14853" width="16.28515625" style="97" customWidth="1"/>
    <col min="14854" max="14854" width="9.140625" style="97"/>
    <col min="14855" max="14855" width="12.5703125" style="97" customWidth="1"/>
    <col min="14856" max="14856" width="17.140625" style="97" customWidth="1"/>
    <col min="14857" max="14859" width="9.140625" style="97"/>
    <col min="14860" max="14861" width="0" style="97" hidden="1" customWidth="1"/>
    <col min="14862" max="15105" width="9.140625" style="97"/>
    <col min="15106" max="15106" width="10.7109375" style="97" customWidth="1"/>
    <col min="15107" max="15107" width="14" style="97" customWidth="1"/>
    <col min="15108" max="15108" width="11.85546875" style="97" customWidth="1"/>
    <col min="15109" max="15109" width="16.28515625" style="97" customWidth="1"/>
    <col min="15110" max="15110" width="9.140625" style="97"/>
    <col min="15111" max="15111" width="12.5703125" style="97" customWidth="1"/>
    <col min="15112" max="15112" width="17.140625" style="97" customWidth="1"/>
    <col min="15113" max="15115" width="9.140625" style="97"/>
    <col min="15116" max="15117" width="0" style="97" hidden="1" customWidth="1"/>
    <col min="15118" max="15361" width="9.140625" style="97"/>
    <col min="15362" max="15362" width="10.7109375" style="97" customWidth="1"/>
    <col min="15363" max="15363" width="14" style="97" customWidth="1"/>
    <col min="15364" max="15364" width="11.85546875" style="97" customWidth="1"/>
    <col min="15365" max="15365" width="16.28515625" style="97" customWidth="1"/>
    <col min="15366" max="15366" width="9.140625" style="97"/>
    <col min="15367" max="15367" width="12.5703125" style="97" customWidth="1"/>
    <col min="15368" max="15368" width="17.140625" style="97" customWidth="1"/>
    <col min="15369" max="15371" width="9.140625" style="97"/>
    <col min="15372" max="15373" width="0" style="97" hidden="1" customWidth="1"/>
    <col min="15374" max="15617" width="9.140625" style="97"/>
    <col min="15618" max="15618" width="10.7109375" style="97" customWidth="1"/>
    <col min="15619" max="15619" width="14" style="97" customWidth="1"/>
    <col min="15620" max="15620" width="11.85546875" style="97" customWidth="1"/>
    <col min="15621" max="15621" width="16.28515625" style="97" customWidth="1"/>
    <col min="15622" max="15622" width="9.140625" style="97"/>
    <col min="15623" max="15623" width="12.5703125" style="97" customWidth="1"/>
    <col min="15624" max="15624" width="17.140625" style="97" customWidth="1"/>
    <col min="15625" max="15627" width="9.140625" style="97"/>
    <col min="15628" max="15629" width="0" style="97" hidden="1" customWidth="1"/>
    <col min="15630" max="15873" width="9.140625" style="97"/>
    <col min="15874" max="15874" width="10.7109375" style="97" customWidth="1"/>
    <col min="15875" max="15875" width="14" style="97" customWidth="1"/>
    <col min="15876" max="15876" width="11.85546875" style="97" customWidth="1"/>
    <col min="15877" max="15877" width="16.28515625" style="97" customWidth="1"/>
    <col min="15878" max="15878" width="9.140625" style="97"/>
    <col min="15879" max="15879" width="12.5703125" style="97" customWidth="1"/>
    <col min="15880" max="15880" width="17.140625" style="97" customWidth="1"/>
    <col min="15881" max="15883" width="9.140625" style="97"/>
    <col min="15884" max="15885" width="0" style="97" hidden="1" customWidth="1"/>
    <col min="15886" max="16129" width="9.140625" style="97"/>
    <col min="16130" max="16130" width="10.7109375" style="97" customWidth="1"/>
    <col min="16131" max="16131" width="14" style="97" customWidth="1"/>
    <col min="16132" max="16132" width="11.85546875" style="97" customWidth="1"/>
    <col min="16133" max="16133" width="16.28515625" style="97" customWidth="1"/>
    <col min="16134" max="16134" width="9.140625" style="97"/>
    <col min="16135" max="16135" width="12.5703125" style="97" customWidth="1"/>
    <col min="16136" max="16136" width="17.140625" style="97" customWidth="1"/>
    <col min="16137" max="16139" width="9.140625" style="97"/>
    <col min="16140" max="16141" width="0" style="97" hidden="1" customWidth="1"/>
    <col min="16142" max="16384" width="9.140625" style="97"/>
  </cols>
  <sheetData>
    <row r="1" spans="1:17" ht="39" customHeight="1" x14ac:dyDescent="0.2">
      <c r="A1" s="433" t="s">
        <v>145</v>
      </c>
      <c r="B1" s="434"/>
      <c r="C1" s="434"/>
      <c r="D1" s="434"/>
      <c r="E1" s="434"/>
      <c r="F1" s="434"/>
      <c r="G1" s="434"/>
      <c r="H1" s="434"/>
      <c r="I1" s="434"/>
      <c r="J1" s="435"/>
      <c r="L1" s="98"/>
      <c r="M1" s="99"/>
      <c r="N1" s="100"/>
    </row>
    <row r="2" spans="1:17" ht="20.25" customHeight="1" thickBot="1" x14ac:dyDescent="0.25">
      <c r="A2" s="436"/>
      <c r="B2" s="437"/>
      <c r="C2" s="437"/>
      <c r="D2" s="437"/>
      <c r="E2" s="437"/>
      <c r="F2" s="437"/>
      <c r="G2" s="437"/>
      <c r="H2" s="437"/>
      <c r="I2" s="437"/>
      <c r="J2" s="438"/>
      <c r="L2" s="98"/>
      <c r="M2" s="99"/>
      <c r="N2" s="100"/>
    </row>
    <row r="3" spans="1:17" s="101" customFormat="1" ht="19.5" customHeight="1" thickBot="1" x14ac:dyDescent="0.25">
      <c r="A3" s="439" t="s">
        <v>216</v>
      </c>
      <c r="B3" s="440"/>
      <c r="C3" s="440"/>
      <c r="D3" s="440"/>
      <c r="E3" s="440"/>
      <c r="F3" s="440"/>
      <c r="G3" s="440"/>
      <c r="H3" s="440"/>
      <c r="I3" s="440"/>
      <c r="J3" s="441"/>
      <c r="L3" s="98"/>
      <c r="M3" s="99"/>
      <c r="N3" s="102"/>
    </row>
    <row r="4" spans="1:17" ht="15" customHeight="1" x14ac:dyDescent="0.2">
      <c r="A4" s="442" t="s">
        <v>214</v>
      </c>
      <c r="B4" s="443"/>
      <c r="C4" s="443"/>
      <c r="D4" s="443"/>
      <c r="E4" s="443"/>
      <c r="F4" s="443"/>
      <c r="G4" s="443"/>
      <c r="H4" s="443"/>
      <c r="I4" s="443"/>
      <c r="J4" s="444"/>
      <c r="L4" s="103"/>
      <c r="M4" s="99"/>
      <c r="N4" s="100"/>
    </row>
    <row r="5" spans="1:17" ht="15" customHeight="1" x14ac:dyDescent="0.2">
      <c r="A5" s="473" t="s">
        <v>232</v>
      </c>
      <c r="B5" s="473"/>
      <c r="C5" s="473"/>
      <c r="D5" s="473"/>
      <c r="E5" s="474">
        <f>Statistika!A2</f>
        <v>0</v>
      </c>
      <c r="F5" s="474"/>
      <c r="G5" s="474"/>
      <c r="H5" s="474"/>
      <c r="I5" s="474"/>
      <c r="J5" s="475"/>
      <c r="L5" s="103"/>
      <c r="M5" s="99"/>
      <c r="N5" s="100"/>
    </row>
    <row r="6" spans="1:17" ht="15" customHeight="1" x14ac:dyDescent="0.2">
      <c r="A6" s="543" t="s">
        <v>217</v>
      </c>
      <c r="B6" s="543"/>
      <c r="C6" s="543"/>
      <c r="D6" s="543"/>
      <c r="E6" s="544">
        <f>Statistika!AU2</f>
        <v>0</v>
      </c>
      <c r="F6" s="545"/>
      <c r="G6" s="545"/>
      <c r="H6" s="545"/>
      <c r="I6" s="545"/>
      <c r="J6" s="546"/>
      <c r="L6" s="103"/>
      <c r="M6" s="99"/>
      <c r="N6" s="100"/>
    </row>
    <row r="7" spans="1:17" ht="15" customHeight="1" x14ac:dyDescent="0.2">
      <c r="A7" s="543" t="s">
        <v>218</v>
      </c>
      <c r="B7" s="543"/>
      <c r="C7" s="543"/>
      <c r="D7" s="543"/>
      <c r="E7" s="544">
        <f>Statistika!AW2</f>
        <v>0</v>
      </c>
      <c r="F7" s="545"/>
      <c r="G7" s="545"/>
      <c r="H7" s="545"/>
      <c r="I7" s="545"/>
      <c r="J7" s="546"/>
      <c r="L7" s="103"/>
      <c r="M7" s="99"/>
      <c r="N7" s="100"/>
    </row>
    <row r="8" spans="1:17" s="106" customFormat="1" ht="20.100000000000001" customHeight="1" x14ac:dyDescent="0.2">
      <c r="A8" s="445" t="s">
        <v>117</v>
      </c>
      <c r="B8" s="446"/>
      <c r="C8" s="446"/>
      <c r="D8" s="446"/>
      <c r="E8" s="447" t="str">
        <f>Isplata!F20</f>
        <v>0 0</v>
      </c>
      <c r="F8" s="448"/>
      <c r="G8" s="448"/>
      <c r="H8" s="448"/>
      <c r="I8" s="448"/>
      <c r="J8" s="449"/>
      <c r="K8" s="104"/>
      <c r="L8" s="98"/>
      <c r="M8" s="99"/>
      <c r="N8" s="105"/>
    </row>
    <row r="9" spans="1:17" ht="20.100000000000001" customHeight="1" x14ac:dyDescent="0.25">
      <c r="A9" s="466" t="s">
        <v>242</v>
      </c>
      <c r="B9" s="467"/>
      <c r="C9" s="467"/>
      <c r="D9" s="468"/>
      <c r="E9" s="469">
        <f>Statistika!I2</f>
        <v>0</v>
      </c>
      <c r="F9" s="448"/>
      <c r="G9" s="448"/>
      <c r="H9" s="448"/>
      <c r="I9" s="448"/>
      <c r="J9" s="449"/>
      <c r="L9" s="107"/>
      <c r="M9" s="100"/>
      <c r="N9" s="100"/>
    </row>
    <row r="10" spans="1:17" ht="20.100000000000001" customHeight="1" x14ac:dyDescent="0.25">
      <c r="A10" s="466" t="s">
        <v>243</v>
      </c>
      <c r="B10" s="467"/>
      <c r="C10" s="467"/>
      <c r="D10" s="468"/>
      <c r="E10" s="447" t="str">
        <f>Statistika!J2&amp;" , "&amp;Statistika!K2</f>
        <v>0 , 0</v>
      </c>
      <c r="F10" s="448"/>
      <c r="G10" s="448"/>
      <c r="H10" s="448"/>
      <c r="I10" s="448"/>
      <c r="J10" s="449"/>
      <c r="L10" s="107"/>
    </row>
    <row r="11" spans="1:17" ht="20.100000000000001" customHeight="1" x14ac:dyDescent="0.25">
      <c r="A11" s="466" t="s">
        <v>221</v>
      </c>
      <c r="B11" s="467"/>
      <c r="C11" s="467"/>
      <c r="D11" s="468"/>
      <c r="E11" s="470">
        <f>Statistika!P2</f>
        <v>0</v>
      </c>
      <c r="F11" s="471"/>
      <c r="G11" s="471"/>
      <c r="H11" s="471"/>
      <c r="I11" s="471"/>
      <c r="J11" s="472"/>
      <c r="L11" s="107"/>
    </row>
    <row r="12" spans="1:17" ht="20.100000000000001" customHeight="1" x14ac:dyDescent="0.25">
      <c r="A12" s="466" t="s">
        <v>220</v>
      </c>
      <c r="B12" s="467"/>
      <c r="C12" s="467"/>
      <c r="D12" s="468"/>
      <c r="E12" s="470">
        <f>Statistika!Q2</f>
        <v>0</v>
      </c>
      <c r="F12" s="471"/>
      <c r="G12" s="471"/>
      <c r="H12" s="471"/>
      <c r="I12" s="471"/>
      <c r="J12" s="472"/>
      <c r="L12" s="107"/>
    </row>
    <row r="13" spans="1:17" ht="20.100000000000001" customHeight="1" x14ac:dyDescent="0.25">
      <c r="A13" s="456" t="s">
        <v>115</v>
      </c>
      <c r="B13" s="457"/>
      <c r="C13" s="457"/>
      <c r="D13" s="458"/>
      <c r="E13" s="459">
        <f>Statistika!M2</f>
        <v>0</v>
      </c>
      <c r="F13" s="460"/>
      <c r="G13" s="460"/>
      <c r="H13" s="460"/>
      <c r="I13" s="460"/>
      <c r="J13" s="461"/>
      <c r="L13" s="107"/>
    </row>
    <row r="14" spans="1:17" ht="20.100000000000001" customHeight="1" x14ac:dyDescent="0.2">
      <c r="A14" s="462" t="s">
        <v>108</v>
      </c>
      <c r="B14" s="463"/>
      <c r="C14" s="463"/>
      <c r="D14" s="463"/>
      <c r="E14" s="464" t="str">
        <f>Isplata!F28</f>
        <v>NEMA POSEBNOG STATUSA</v>
      </c>
      <c r="F14" s="464"/>
      <c r="G14" s="464"/>
      <c r="H14" s="464"/>
      <c r="I14" s="464"/>
      <c r="J14" s="465"/>
      <c r="L14" s="108"/>
      <c r="M14" s="109"/>
      <c r="N14" s="109"/>
      <c r="O14" s="109"/>
      <c r="P14" s="109"/>
      <c r="Q14" s="109"/>
    </row>
    <row r="15" spans="1:17" ht="20.100000000000001" customHeight="1" x14ac:dyDescent="0.2">
      <c r="A15" s="450" t="s">
        <v>241</v>
      </c>
      <c r="B15" s="451"/>
      <c r="C15" s="451"/>
      <c r="D15" s="452"/>
      <c r="E15" s="453" t="s">
        <v>222</v>
      </c>
      <c r="F15" s="454"/>
      <c r="G15" s="454"/>
      <c r="H15" s="454"/>
      <c r="I15" s="454"/>
      <c r="J15" s="455"/>
      <c r="L15" s="108"/>
      <c r="M15" s="109"/>
      <c r="N15" s="109"/>
      <c r="O15" s="109"/>
      <c r="P15" s="109"/>
      <c r="Q15" s="109"/>
    </row>
    <row r="16" spans="1:17" ht="20.100000000000001" customHeight="1" x14ac:dyDescent="0.2">
      <c r="A16" s="450" t="s">
        <v>233</v>
      </c>
      <c r="B16" s="451"/>
      <c r="C16" s="451"/>
      <c r="D16" s="452"/>
      <c r="E16" s="492" t="s">
        <v>258</v>
      </c>
      <c r="F16" s="492"/>
      <c r="G16" s="547"/>
      <c r="H16" s="547"/>
      <c r="I16" s="548"/>
      <c r="J16" s="549"/>
      <c r="L16" s="108"/>
      <c r="M16" s="109"/>
      <c r="N16" s="109"/>
      <c r="O16" s="109"/>
      <c r="P16" s="109"/>
      <c r="Q16" s="109"/>
    </row>
    <row r="17" spans="1:17" ht="20.100000000000001" customHeight="1" x14ac:dyDescent="0.2">
      <c r="A17" s="484" t="s">
        <v>146</v>
      </c>
      <c r="B17" s="485"/>
      <c r="C17" s="485"/>
      <c r="D17" s="486"/>
      <c r="E17" s="487" t="str">
        <f>Isplata!F27</f>
        <v>DONACIJA</v>
      </c>
      <c r="F17" s="487"/>
      <c r="G17" s="487"/>
      <c r="H17" s="487"/>
      <c r="I17" s="487"/>
      <c r="J17" s="488"/>
      <c r="L17" s="110"/>
      <c r="M17" s="111"/>
      <c r="N17" s="111"/>
      <c r="O17" s="111"/>
      <c r="P17" s="111"/>
      <c r="Q17" s="111"/>
    </row>
    <row r="18" spans="1:17" ht="20.100000000000001" customHeight="1" x14ac:dyDescent="0.2">
      <c r="A18" s="489" t="s">
        <v>116</v>
      </c>
      <c r="B18" s="490"/>
      <c r="C18" s="490"/>
      <c r="D18" s="490"/>
      <c r="E18" s="491" t="str">
        <f>Isplata!F21</f>
        <v xml:space="preserve">030400 Poticanje energetske učinkovitosti u prometu (K2022) </v>
      </c>
      <c r="F18" s="492"/>
      <c r="G18" s="492"/>
      <c r="H18" s="492"/>
      <c r="I18" s="492"/>
      <c r="J18" s="493"/>
      <c r="K18" s="112"/>
      <c r="L18" s="110"/>
      <c r="M18" s="113"/>
      <c r="N18" s="113"/>
      <c r="O18" s="113"/>
      <c r="P18" s="113"/>
      <c r="Q18" s="113"/>
    </row>
    <row r="19" spans="1:17" ht="30" customHeight="1" x14ac:dyDescent="0.2">
      <c r="A19" s="476" t="s">
        <v>147</v>
      </c>
      <c r="B19" s="477"/>
      <c r="C19" s="477"/>
      <c r="D19" s="477"/>
      <c r="E19" s="478" t="str">
        <f>Isplata!F19</f>
        <v>Ugovor o neposrednom sufinanciranju kupnje energetski učinkovitog vozila davanjem sredstava donacije 2019.</v>
      </c>
      <c r="F19" s="479"/>
      <c r="G19" s="479"/>
      <c r="H19" s="479"/>
      <c r="I19" s="479"/>
      <c r="J19" s="480"/>
      <c r="L19" s="110"/>
      <c r="M19" s="113"/>
      <c r="N19" s="113"/>
      <c r="O19" s="113"/>
      <c r="P19" s="113"/>
      <c r="Q19" s="113"/>
    </row>
    <row r="20" spans="1:17" ht="20.100000000000001" customHeight="1" x14ac:dyDescent="0.2">
      <c r="A20" s="450" t="s">
        <v>148</v>
      </c>
      <c r="B20" s="451"/>
      <c r="C20" s="451"/>
      <c r="D20" s="452"/>
      <c r="E20" s="453" t="s">
        <v>70</v>
      </c>
      <c r="F20" s="454"/>
      <c r="G20" s="454"/>
      <c r="H20" s="454"/>
      <c r="I20" s="454"/>
      <c r="J20" s="455"/>
      <c r="L20" s="108"/>
      <c r="M20" s="109"/>
      <c r="N20" s="109"/>
      <c r="O20" s="109"/>
      <c r="P20" s="109"/>
      <c r="Q20" s="109"/>
    </row>
    <row r="21" spans="1:17" ht="20.100000000000001" customHeight="1" x14ac:dyDescent="0.2">
      <c r="A21" s="456" t="s">
        <v>240</v>
      </c>
      <c r="B21" s="457"/>
      <c r="C21" s="457"/>
      <c r="D21" s="458"/>
      <c r="E21" s="481" t="s">
        <v>70</v>
      </c>
      <c r="F21" s="482"/>
      <c r="G21" s="482"/>
      <c r="H21" s="482"/>
      <c r="I21" s="482"/>
      <c r="J21" s="483"/>
      <c r="L21" s="108"/>
      <c r="M21" s="109"/>
      <c r="N21" s="109"/>
      <c r="O21" s="109"/>
      <c r="P21" s="109"/>
      <c r="Q21" s="109"/>
    </row>
    <row r="22" spans="1:17" ht="20.100000000000001" customHeight="1" x14ac:dyDescent="0.2">
      <c r="A22" s="456" t="s">
        <v>149</v>
      </c>
      <c r="B22" s="457"/>
      <c r="C22" s="457"/>
      <c r="D22" s="458"/>
      <c r="E22" s="481" t="s">
        <v>70</v>
      </c>
      <c r="F22" s="482"/>
      <c r="G22" s="482"/>
      <c r="H22" s="482"/>
      <c r="I22" s="482"/>
      <c r="J22" s="483"/>
      <c r="L22" s="108"/>
      <c r="M22" s="109"/>
      <c r="N22" s="109"/>
      <c r="O22" s="109"/>
      <c r="P22" s="109"/>
      <c r="Q22" s="109"/>
    </row>
    <row r="23" spans="1:17" ht="20.100000000000001" customHeight="1" x14ac:dyDescent="0.2">
      <c r="A23" s="456" t="s">
        <v>150</v>
      </c>
      <c r="B23" s="457"/>
      <c r="C23" s="457"/>
      <c r="D23" s="458"/>
      <c r="E23" s="508" t="s">
        <v>224</v>
      </c>
      <c r="F23" s="509"/>
      <c r="G23" s="509"/>
      <c r="H23" s="509"/>
      <c r="I23" s="509"/>
      <c r="J23" s="510"/>
      <c r="L23" s="108"/>
      <c r="M23" s="109"/>
      <c r="N23" s="109"/>
      <c r="O23" s="109"/>
      <c r="P23" s="109"/>
      <c r="Q23" s="109"/>
    </row>
    <row r="24" spans="1:17" ht="20.100000000000001" customHeight="1" x14ac:dyDescent="0.2">
      <c r="A24" s="494" t="s">
        <v>234</v>
      </c>
      <c r="B24" s="495"/>
      <c r="C24" s="495"/>
      <c r="D24" s="495"/>
      <c r="E24" s="511">
        <f>Statistika!AB2</f>
        <v>0</v>
      </c>
      <c r="F24" s="512"/>
      <c r="G24" s="512"/>
      <c r="H24" s="512"/>
      <c r="I24" s="512"/>
      <c r="J24" s="513"/>
      <c r="L24" s="108"/>
      <c r="M24" s="109"/>
      <c r="N24" s="109"/>
      <c r="O24" s="109"/>
      <c r="P24" s="109"/>
      <c r="Q24" s="109"/>
    </row>
    <row r="25" spans="1:17" ht="20.100000000000001" customHeight="1" x14ac:dyDescent="0.2">
      <c r="A25" s="503" t="s">
        <v>235</v>
      </c>
      <c r="B25" s="504"/>
      <c r="C25" s="504"/>
      <c r="D25" s="504"/>
      <c r="E25" s="505">
        <f>Statistika!AC2</f>
        <v>0</v>
      </c>
      <c r="F25" s="506"/>
      <c r="G25" s="506"/>
      <c r="H25" s="506"/>
      <c r="I25" s="506"/>
      <c r="J25" s="507"/>
      <c r="L25" s="108"/>
      <c r="M25" s="109"/>
      <c r="N25" s="109"/>
      <c r="O25" s="109"/>
      <c r="P25" s="109"/>
      <c r="Q25" s="109"/>
    </row>
    <row r="26" spans="1:17" ht="20.100000000000001" customHeight="1" x14ac:dyDescent="0.2">
      <c r="A26" s="494" t="s">
        <v>226</v>
      </c>
      <c r="B26" s="495"/>
      <c r="C26" s="495"/>
      <c r="D26" s="496"/>
      <c r="E26" s="114" t="s">
        <v>236</v>
      </c>
      <c r="F26" s="499">
        <f>Statistika!AD2</f>
        <v>0</v>
      </c>
      <c r="G26" s="499"/>
      <c r="H26" s="167" t="s">
        <v>225</v>
      </c>
      <c r="I26" s="497">
        <f>Statistika!AE2</f>
        <v>0</v>
      </c>
      <c r="J26" s="498"/>
      <c r="L26" s="110"/>
      <c r="M26" s="113"/>
      <c r="N26" s="113"/>
      <c r="O26" s="113"/>
      <c r="P26" s="113"/>
      <c r="Q26" s="113"/>
    </row>
    <row r="27" spans="1:17" ht="20.100000000000001" customHeight="1" x14ac:dyDescent="0.2">
      <c r="A27" s="494" t="s">
        <v>237</v>
      </c>
      <c r="B27" s="495"/>
      <c r="C27" s="495"/>
      <c r="D27" s="495"/>
      <c r="E27" s="499" t="s">
        <v>151</v>
      </c>
      <c r="F27" s="499"/>
      <c r="G27" s="499"/>
      <c r="H27" s="499"/>
      <c r="I27" s="499"/>
      <c r="J27" s="500"/>
      <c r="L27" s="108"/>
      <c r="M27" s="109"/>
      <c r="N27" s="109"/>
      <c r="O27" s="109"/>
      <c r="P27" s="109"/>
      <c r="Q27" s="109"/>
    </row>
    <row r="28" spans="1:17" ht="28.5" customHeight="1" x14ac:dyDescent="0.2">
      <c r="A28" s="501" t="s">
        <v>238</v>
      </c>
      <c r="B28" s="502"/>
      <c r="C28" s="502"/>
      <c r="D28" s="502"/>
      <c r="E28" s="499" t="s">
        <v>152</v>
      </c>
      <c r="F28" s="499"/>
      <c r="G28" s="499"/>
      <c r="H28" s="499"/>
      <c r="I28" s="499"/>
      <c r="J28" s="500"/>
      <c r="L28" s="108"/>
      <c r="M28" s="109"/>
      <c r="N28" s="109"/>
      <c r="O28" s="109"/>
      <c r="P28" s="109"/>
      <c r="Q28" s="109"/>
    </row>
    <row r="29" spans="1:17" ht="27.75" customHeight="1" x14ac:dyDescent="0.2">
      <c r="A29" s="501" t="s">
        <v>239</v>
      </c>
      <c r="B29" s="502"/>
      <c r="C29" s="502"/>
      <c r="D29" s="502"/>
      <c r="E29" s="557" t="s">
        <v>284</v>
      </c>
      <c r="F29" s="557"/>
      <c r="G29" s="557"/>
      <c r="H29" s="557"/>
      <c r="I29" s="557"/>
      <c r="J29" s="558"/>
      <c r="L29" s="108"/>
      <c r="M29" s="109"/>
      <c r="N29" s="109"/>
      <c r="O29" s="109"/>
      <c r="P29" s="109"/>
      <c r="Q29" s="109"/>
    </row>
    <row r="30" spans="1:17" ht="24.75" customHeight="1" x14ac:dyDescent="0.2">
      <c r="A30" s="559" t="s">
        <v>153</v>
      </c>
      <c r="B30" s="560"/>
      <c r="C30" s="560"/>
      <c r="D30" s="560"/>
      <c r="E30" s="560"/>
      <c r="F30" s="560"/>
      <c r="G30" s="561"/>
      <c r="H30" s="557">
        <f>Statistika!F2</f>
        <v>0</v>
      </c>
      <c r="I30" s="557"/>
      <c r="J30" s="558"/>
      <c r="L30" s="115"/>
      <c r="M30" s="109"/>
      <c r="N30" s="109"/>
      <c r="O30" s="109"/>
      <c r="P30" s="109"/>
      <c r="Q30" s="109"/>
    </row>
    <row r="31" spans="1:17" ht="20.25" customHeight="1" x14ac:dyDescent="0.2">
      <c r="A31" s="562" t="s">
        <v>229</v>
      </c>
      <c r="B31" s="563"/>
      <c r="C31" s="563"/>
      <c r="D31" s="563"/>
      <c r="E31" s="563"/>
      <c r="F31" s="563"/>
      <c r="G31" s="563"/>
      <c r="H31" s="563"/>
      <c r="I31" s="563"/>
      <c r="J31" s="564"/>
      <c r="L31" s="115"/>
      <c r="M31" s="109"/>
      <c r="N31" s="109"/>
      <c r="O31" s="109"/>
      <c r="P31" s="109"/>
      <c r="Q31" s="109"/>
    </row>
    <row r="32" spans="1:17" ht="52.5" customHeight="1" x14ac:dyDescent="0.2">
      <c r="A32" s="565" t="str">
        <f>"Fond je "&amp; TEXT(I16, "DD.MM.YYYY") &amp; " godine objavio Javni poziv za neposredno sufinanciranje kupnje energetski učinkovitih vozila građanima dodjelom donacije 2019.
Podnositelj zahtjeva " &amp;E8&amp; " dostavio je Fondu potpunu dokumentaciju sukladnu uvjetima Javnog poziva potrebnu za  donošenje Odluke direktora i sklapanje Ugovora i to:"</f>
        <v>Fond je 00.01.1900 godine objavio Javni poziv za neposredno sufinanciranje kupnje energetski učinkovitih vozila građanima dodjelom donacije 2019.
Podnositelj zahtjeva 0 0 dostavio je Fondu potpunu dokumentaciju sukladnu uvjetima Javnog poziva potrebnu za  donošenje Odluke direktora i sklapanje Ugovora i to:</v>
      </c>
      <c r="B32" s="566"/>
      <c r="C32" s="566"/>
      <c r="D32" s="566"/>
      <c r="E32" s="566"/>
      <c r="F32" s="566"/>
      <c r="G32" s="566"/>
      <c r="H32" s="566"/>
      <c r="I32" s="566"/>
      <c r="J32" s="567"/>
      <c r="L32" s="115"/>
      <c r="M32" s="109"/>
      <c r="N32" s="109"/>
      <c r="O32" s="109"/>
      <c r="P32" s="109"/>
      <c r="Q32" s="109"/>
    </row>
    <row r="33" spans="1:17" ht="68.25" customHeight="1" x14ac:dyDescent="0.2">
      <c r="A33" s="593" t="s">
        <v>255</v>
      </c>
      <c r="B33" s="594"/>
      <c r="C33" s="594"/>
      <c r="D33" s="594"/>
      <c r="E33" s="594"/>
      <c r="F33" s="594"/>
      <c r="G33" s="594"/>
      <c r="H33" s="594"/>
      <c r="I33" s="594"/>
      <c r="J33" s="595"/>
      <c r="L33" s="115"/>
      <c r="M33" s="109"/>
      <c r="N33" s="109"/>
      <c r="O33" s="109"/>
      <c r="P33" s="109"/>
      <c r="Q33" s="109"/>
    </row>
    <row r="34" spans="1:17" ht="28.5" customHeight="1" x14ac:dyDescent="0.2">
      <c r="A34" s="596" t="str">
        <f xml:space="preserve"> "Projektom se planira nabava vozila kategorije "&amp;Statistika!R2 &amp;" (vrsta pogona - " &amp;Statistika!T2&amp;")."</f>
        <v>Projektom se planira nabava vozila kategorije 0 (vrsta pogona - 0).</v>
      </c>
      <c r="B34" s="597"/>
      <c r="C34" s="597"/>
      <c r="D34" s="597"/>
      <c r="E34" s="597"/>
      <c r="F34" s="597"/>
      <c r="G34" s="597"/>
      <c r="H34" s="597"/>
      <c r="I34" s="597"/>
      <c r="J34" s="598"/>
      <c r="L34" s="115"/>
      <c r="M34" s="109"/>
      <c r="N34" s="109"/>
      <c r="O34" s="109"/>
      <c r="P34" s="109"/>
      <c r="Q34" s="109"/>
    </row>
    <row r="35" spans="1:17" s="116" customFormat="1" ht="74.25" customHeight="1" x14ac:dyDescent="0.2">
      <c r="A35" s="568" t="str">
        <f>"Sukladno Pravilniku o uvjetima i načinu dodjeljivanja sredstava Fonda za zaštitu okoliša i energetsku učinkovitost te kriterijima i mjerilima za ocjenjivanje zahtjeva za dodjeljivanje sredstava Fonda,"&amp;" predlaže se da se za provedbu projekta odobri donacija u visini do "&amp;TEXT(F26, "#.#,00")&amp;" kuna, a što čini  "&amp;TEXT(I26, "0,00%")&amp; " opravdanih troškova ulaganja. Odobrena sredstva teretit će Financijski plan Fonda za 2019.godinu s projekcijom za 2020. i 2021. godinu,"&amp;" stavku 3822-Kapitalne donacije građanima i kućanstvima, na aktivnosti K2022 Poticanje energetske učinkovitosti u prometu."</f>
        <v>Sukladno Pravilniku o uvjetima i načinu dodjeljivanja sredstava Fonda za zaštitu okoliša i energetsku učinkovitost te kriterijima i mjerilima za ocjenjivanje zahtjeva za dodjeljivanje sredstava Fonda, predlaže se da se za provedbu projekta odobri donacija u visini do ,00 kuna, a što čini  0,00% opravdanih troškova ulaganja. Odobrena sredstva teretit će Financijski plan Fonda za 2019.godinu s projekcijom za 2020. i 2021. godinu, stavku 3822-Kapitalne donacije građanima i kućanstvima, na aktivnosti K2022 Poticanje energetske učinkovitosti u prometu.</v>
      </c>
      <c r="B35" s="569"/>
      <c r="C35" s="569"/>
      <c r="D35" s="569"/>
      <c r="E35" s="569"/>
      <c r="F35" s="569"/>
      <c r="G35" s="569"/>
      <c r="H35" s="569"/>
      <c r="I35" s="569"/>
      <c r="J35" s="570"/>
      <c r="L35" s="115"/>
      <c r="M35" s="117"/>
      <c r="N35" s="117"/>
      <c r="O35" s="117"/>
      <c r="P35" s="117"/>
      <c r="Q35" s="117"/>
    </row>
    <row r="36" spans="1:17" s="116" customFormat="1" ht="18.75" customHeight="1" x14ac:dyDescent="0.2">
      <c r="A36" s="578" t="s">
        <v>230</v>
      </c>
      <c r="B36" s="579"/>
      <c r="C36" s="579"/>
      <c r="D36" s="579"/>
      <c r="E36" s="579"/>
      <c r="F36" s="579"/>
      <c r="G36" s="579"/>
      <c r="H36" s="579"/>
      <c r="I36" s="579"/>
      <c r="J36" s="580"/>
      <c r="L36" s="115"/>
      <c r="M36" s="117"/>
      <c r="N36" s="117"/>
      <c r="O36" s="117"/>
      <c r="P36" s="117"/>
      <c r="Q36" s="117"/>
    </row>
    <row r="37" spans="1:17" s="116" customFormat="1" ht="12.75" x14ac:dyDescent="0.2">
      <c r="A37" s="173" t="s">
        <v>76</v>
      </c>
      <c r="B37" s="581" t="str">
        <f>"Iznos odobrene donacije: do "&amp;TEXT(F26, "#.#,00")&amp;" kuna, ali ne više od "&amp;TEXT(I26, "0,00%")&amp; " opravdanih troškova ulaganja."</f>
        <v>Iznos odobrene donacije: do ,00 kuna, ali ne više od 0,00% opravdanih troškova ulaganja.</v>
      </c>
      <c r="C37" s="582"/>
      <c r="D37" s="582"/>
      <c r="E37" s="582"/>
      <c r="F37" s="582"/>
      <c r="G37" s="582"/>
      <c r="H37" s="582"/>
      <c r="I37" s="582"/>
      <c r="J37" s="583"/>
      <c r="L37" s="115"/>
      <c r="M37" s="117"/>
      <c r="N37" s="117"/>
      <c r="O37" s="117"/>
      <c r="P37" s="117"/>
      <c r="Q37" s="117"/>
    </row>
    <row r="38" spans="1:17" s="116" customFormat="1" ht="262.5" customHeight="1" x14ac:dyDescent="0.2">
      <c r="A38" s="173" t="s">
        <v>154</v>
      </c>
      <c r="B38" s="584" t="s">
        <v>282</v>
      </c>
      <c r="C38" s="585"/>
      <c r="D38" s="585"/>
      <c r="E38" s="585"/>
      <c r="F38" s="585"/>
      <c r="G38" s="585"/>
      <c r="H38" s="585"/>
      <c r="I38" s="585"/>
      <c r="J38" s="586"/>
      <c r="L38" s="110"/>
      <c r="M38" s="117"/>
      <c r="N38" s="117"/>
      <c r="O38" s="117"/>
      <c r="P38" s="117"/>
      <c r="Q38" s="117"/>
    </row>
    <row r="39" spans="1:17" s="116" customFormat="1" ht="27.75" customHeight="1" x14ac:dyDescent="0.2">
      <c r="A39" s="173" t="s">
        <v>155</v>
      </c>
      <c r="B39" s="587" t="s">
        <v>244</v>
      </c>
      <c r="C39" s="588"/>
      <c r="D39" s="588"/>
      <c r="E39" s="588"/>
      <c r="F39" s="588"/>
      <c r="G39" s="588"/>
      <c r="H39" s="588"/>
      <c r="I39" s="588"/>
      <c r="J39" s="589"/>
      <c r="L39" s="110"/>
      <c r="M39" s="117"/>
      <c r="N39" s="117"/>
      <c r="O39" s="117"/>
      <c r="P39" s="117"/>
      <c r="Q39" s="117"/>
    </row>
    <row r="40" spans="1:17" s="112" customFormat="1" ht="13.5" thickBot="1" x14ac:dyDescent="0.25">
      <c r="A40" s="173" t="s">
        <v>156</v>
      </c>
      <c r="B40" s="590" t="s">
        <v>277</v>
      </c>
      <c r="C40" s="591"/>
      <c r="D40" s="591"/>
      <c r="E40" s="591"/>
      <c r="F40" s="591"/>
      <c r="G40" s="591"/>
      <c r="H40" s="591"/>
      <c r="I40" s="591"/>
      <c r="J40" s="592"/>
      <c r="L40" s="110"/>
      <c r="M40" s="113"/>
      <c r="N40" s="113"/>
      <c r="O40" s="113"/>
      <c r="P40" s="113"/>
      <c r="Q40" s="113"/>
    </row>
    <row r="41" spans="1:17" s="120" customFormat="1" ht="42.75" customHeight="1" x14ac:dyDescent="0.2">
      <c r="A41" s="118"/>
      <c r="B41" s="571" t="s">
        <v>259</v>
      </c>
      <c r="C41" s="572"/>
      <c r="D41" s="573" t="s">
        <v>260</v>
      </c>
      <c r="E41" s="574"/>
      <c r="F41" s="575" t="s">
        <v>261</v>
      </c>
      <c r="G41" s="576"/>
      <c r="H41" s="119"/>
      <c r="I41" s="575"/>
      <c r="J41" s="577"/>
    </row>
    <row r="42" spans="1:17" s="120" customFormat="1" ht="32.25" customHeight="1" x14ac:dyDescent="0.2">
      <c r="A42" s="121" t="s">
        <v>15</v>
      </c>
      <c r="B42" s="519"/>
      <c r="C42" s="519"/>
      <c r="D42" s="520"/>
      <c r="E42" s="520"/>
      <c r="F42" s="520"/>
      <c r="G42" s="520"/>
      <c r="H42" s="122"/>
      <c r="I42" s="520"/>
      <c r="J42" s="521"/>
    </row>
    <row r="43" spans="1:17" s="120" customFormat="1" ht="20.25" customHeight="1" thickBot="1" x14ac:dyDescent="0.25">
      <c r="A43" s="123" t="s">
        <v>158</v>
      </c>
      <c r="B43" s="522"/>
      <c r="C43" s="522"/>
      <c r="D43" s="523"/>
      <c r="E43" s="523"/>
      <c r="F43" s="523"/>
      <c r="G43" s="523"/>
      <c r="H43" s="124"/>
      <c r="I43" s="523"/>
      <c r="J43" s="524"/>
    </row>
    <row r="44" spans="1:17" ht="30" customHeight="1" thickBot="1" x14ac:dyDescent="0.25">
      <c r="A44" s="125" t="s">
        <v>159</v>
      </c>
      <c r="B44" s="525"/>
      <c r="C44" s="526"/>
      <c r="D44" s="526"/>
      <c r="E44" s="527"/>
      <c r="F44" s="126" t="s">
        <v>158</v>
      </c>
      <c r="G44" s="525"/>
      <c r="H44" s="526"/>
      <c r="I44" s="526"/>
      <c r="J44" s="527"/>
    </row>
    <row r="45" spans="1:17" ht="15" hidden="1" customHeight="1" x14ac:dyDescent="0.2">
      <c r="A45" s="514" t="s">
        <v>160</v>
      </c>
      <c r="B45" s="514"/>
      <c r="C45" s="514"/>
      <c r="D45" s="514"/>
      <c r="E45" s="514"/>
      <c r="F45" s="514"/>
      <c r="G45" s="514"/>
      <c r="H45" s="514"/>
      <c r="I45" s="514"/>
      <c r="J45" s="514"/>
    </row>
    <row r="46" spans="1:17" ht="34.5" hidden="1" customHeight="1" x14ac:dyDescent="0.2">
      <c r="A46" s="515" t="s">
        <v>161</v>
      </c>
      <c r="B46" s="515"/>
      <c r="C46" s="515"/>
      <c r="D46" s="515"/>
      <c r="E46" s="515"/>
      <c r="F46" s="515"/>
      <c r="G46" s="515"/>
      <c r="H46" s="515"/>
      <c r="I46" s="515"/>
      <c r="J46" s="515"/>
    </row>
    <row r="47" spans="1:17" ht="20.100000000000001" hidden="1" customHeight="1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</row>
    <row r="48" spans="1:17" ht="20.100000000000001" hidden="1" customHeight="1" x14ac:dyDescent="0.2">
      <c r="A48" s="516" t="s">
        <v>162</v>
      </c>
      <c r="B48" s="516"/>
      <c r="C48" s="516"/>
      <c r="D48" s="516"/>
      <c r="E48" s="516"/>
      <c r="F48" s="127"/>
      <c r="G48" s="127"/>
      <c r="H48" s="127"/>
      <c r="I48" s="127"/>
      <c r="J48" s="127"/>
    </row>
    <row r="49" spans="1:11" ht="20.100000000000001" hidden="1" customHeight="1" x14ac:dyDescent="0.2">
      <c r="A49" s="128"/>
      <c r="B49" s="129"/>
      <c r="C49" s="129"/>
      <c r="D49" s="127"/>
      <c r="E49" s="127"/>
      <c r="F49" s="127"/>
      <c r="G49" s="127"/>
      <c r="H49" s="127"/>
      <c r="I49" s="127"/>
      <c r="J49" s="127"/>
    </row>
    <row r="50" spans="1:11" ht="20.100000000000001" hidden="1" customHeight="1" x14ac:dyDescent="0.2">
      <c r="A50" s="517" t="s">
        <v>163</v>
      </c>
      <c r="B50" s="517"/>
      <c r="C50" s="517"/>
      <c r="D50" s="518" t="s">
        <v>164</v>
      </c>
      <c r="E50" s="518"/>
      <c r="F50" s="518"/>
      <c r="G50" s="518"/>
      <c r="H50" s="518"/>
      <c r="I50" s="130"/>
      <c r="J50" s="127"/>
    </row>
    <row r="51" spans="1:11" ht="20.100000000000001" hidden="1" customHeight="1" x14ac:dyDescent="0.2">
      <c r="A51" s="517" t="s">
        <v>165</v>
      </c>
      <c r="B51" s="517"/>
      <c r="C51" s="517"/>
      <c r="D51" s="131" t="s">
        <v>166</v>
      </c>
      <c r="E51" s="131"/>
      <c r="F51" s="131"/>
      <c r="G51" s="131"/>
      <c r="H51" s="131"/>
      <c r="I51" s="131"/>
      <c r="J51" s="127"/>
      <c r="K51" s="100"/>
    </row>
    <row r="52" spans="1:11" ht="20.100000000000001" hidden="1" customHeight="1" x14ac:dyDescent="0.2">
      <c r="A52" s="517" t="s">
        <v>167</v>
      </c>
      <c r="B52" s="517"/>
      <c r="C52" s="517"/>
      <c r="D52" s="532" t="s">
        <v>168</v>
      </c>
      <c r="E52" s="533"/>
      <c r="F52" s="132"/>
      <c r="G52" s="132"/>
      <c r="H52" s="133"/>
      <c r="I52" s="130"/>
      <c r="J52" s="127"/>
    </row>
    <row r="53" spans="1:11" ht="20.100000000000001" hidden="1" customHeight="1" x14ac:dyDescent="0.2">
      <c r="A53" s="517" t="s">
        <v>169</v>
      </c>
      <c r="B53" s="517"/>
      <c r="C53" s="517"/>
      <c r="D53" s="131">
        <v>0</v>
      </c>
      <c r="E53" s="131" t="s">
        <v>170</v>
      </c>
      <c r="F53" s="131"/>
      <c r="G53" s="130"/>
      <c r="H53" s="130"/>
      <c r="I53" s="130"/>
      <c r="J53" s="127"/>
      <c r="K53" s="100"/>
    </row>
    <row r="54" spans="1:11" ht="20.100000000000001" hidden="1" customHeight="1" x14ac:dyDescent="0.2">
      <c r="A54" s="517" t="s">
        <v>171</v>
      </c>
      <c r="B54" s="517"/>
      <c r="C54" s="517"/>
      <c r="D54" s="131">
        <v>7</v>
      </c>
      <c r="E54" s="131" t="s">
        <v>172</v>
      </c>
      <c r="F54" s="131"/>
      <c r="G54" s="130"/>
      <c r="H54" s="130"/>
      <c r="I54" s="130"/>
      <c r="J54" s="127"/>
      <c r="K54" s="100"/>
    </row>
    <row r="55" spans="1:11" ht="20.100000000000001" hidden="1" customHeight="1" x14ac:dyDescent="0.2">
      <c r="A55" s="517" t="s">
        <v>173</v>
      </c>
      <c r="B55" s="517"/>
      <c r="C55" s="517"/>
      <c r="D55" s="131">
        <v>2</v>
      </c>
      <c r="E55" s="131" t="s">
        <v>174</v>
      </c>
      <c r="F55" s="131"/>
      <c r="G55" s="130"/>
      <c r="H55" s="130"/>
      <c r="I55" s="130"/>
      <c r="J55" s="127"/>
      <c r="K55" s="100"/>
    </row>
    <row r="56" spans="1:11" ht="20.100000000000001" hidden="1" customHeight="1" x14ac:dyDescent="0.2">
      <c r="A56" s="517" t="s">
        <v>175</v>
      </c>
      <c r="B56" s="517"/>
      <c r="C56" s="517"/>
      <c r="D56" s="518" t="s">
        <v>176</v>
      </c>
      <c r="E56" s="518"/>
      <c r="F56" s="518"/>
      <c r="G56" s="130"/>
      <c r="H56" s="130"/>
      <c r="I56" s="130"/>
      <c r="J56" s="127"/>
      <c r="K56" s="100"/>
    </row>
    <row r="57" spans="1:11" ht="20.100000000000001" hidden="1" customHeight="1" x14ac:dyDescent="0.2">
      <c r="A57" s="517" t="s">
        <v>177</v>
      </c>
      <c r="B57" s="517"/>
      <c r="C57" s="517"/>
      <c r="D57" s="518" t="s">
        <v>178</v>
      </c>
      <c r="E57" s="518"/>
      <c r="F57" s="518"/>
      <c r="G57" s="130"/>
      <c r="H57" s="130"/>
      <c r="I57" s="130"/>
      <c r="J57" s="127"/>
      <c r="K57" s="100"/>
    </row>
    <row r="58" spans="1:11" ht="20.100000000000001" hidden="1" customHeight="1" x14ac:dyDescent="0.25">
      <c r="A58" s="134"/>
      <c r="B58"/>
      <c r="C58"/>
      <c r="D58"/>
      <c r="E58"/>
      <c r="F58"/>
      <c r="G58" s="135"/>
      <c r="H58" s="135"/>
      <c r="I58" s="135"/>
      <c r="J58" s="135"/>
    </row>
    <row r="59" spans="1:11" ht="32.25" hidden="1" customHeight="1" x14ac:dyDescent="0.25">
      <c r="A59" s="136" t="s">
        <v>179</v>
      </c>
      <c r="B59" s="137" t="s">
        <v>180</v>
      </c>
      <c r="C59" s="137" t="s">
        <v>181</v>
      </c>
      <c r="D59" s="137" t="s">
        <v>182</v>
      </c>
      <c r="E59" s="137" t="s">
        <v>183</v>
      </c>
      <c r="F59" s="528" t="s">
        <v>184</v>
      </c>
      <c r="G59" s="529"/>
      <c r="H59" s="137" t="s">
        <v>185</v>
      </c>
      <c r="I59" s="135"/>
      <c r="J59" s="135"/>
    </row>
    <row r="60" spans="1:11" ht="20.100000000000001" hidden="1" customHeight="1" x14ac:dyDescent="0.25">
      <c r="A60" s="138" t="s">
        <v>76</v>
      </c>
      <c r="B60" s="139" t="s">
        <v>178</v>
      </c>
      <c r="C60" s="140">
        <v>1000000</v>
      </c>
      <c r="D60" s="141">
        <v>0</v>
      </c>
      <c r="E60" s="139">
        <v>100000</v>
      </c>
      <c r="F60" s="530">
        <f>C60-E60</f>
        <v>900000</v>
      </c>
      <c r="G60" s="531"/>
      <c r="H60" s="141">
        <v>0</v>
      </c>
      <c r="I60" s="142"/>
      <c r="J60" s="142"/>
    </row>
    <row r="61" spans="1:11" ht="20.100000000000001" hidden="1" customHeight="1" x14ac:dyDescent="0.25">
      <c r="A61" s="138" t="s">
        <v>154</v>
      </c>
      <c r="B61" s="139" t="s">
        <v>186</v>
      </c>
      <c r="C61" s="140">
        <f>C60-100000</f>
        <v>900000</v>
      </c>
      <c r="D61" s="141">
        <v>0</v>
      </c>
      <c r="E61" s="139">
        <v>100000</v>
      </c>
      <c r="F61" s="530">
        <f t="shared" ref="F61:F69" si="0">C61-E61</f>
        <v>800000</v>
      </c>
      <c r="G61" s="531"/>
      <c r="H61" s="141">
        <v>0</v>
      </c>
      <c r="I61" s="135"/>
      <c r="J61" s="135"/>
    </row>
    <row r="62" spans="1:11" ht="20.100000000000001" hidden="1" customHeight="1" x14ac:dyDescent="0.2">
      <c r="A62" s="138" t="s">
        <v>155</v>
      </c>
      <c r="B62" s="139" t="s">
        <v>187</v>
      </c>
      <c r="C62" s="140">
        <f t="shared" ref="C62:C69" si="1">C61-100000</f>
        <v>800000</v>
      </c>
      <c r="D62" s="141">
        <v>0</v>
      </c>
      <c r="E62" s="139">
        <v>100000</v>
      </c>
      <c r="F62" s="530">
        <f t="shared" si="0"/>
        <v>700000</v>
      </c>
      <c r="G62" s="531"/>
      <c r="H62" s="141">
        <v>0</v>
      </c>
      <c r="I62" s="143"/>
      <c r="J62" s="143"/>
      <c r="K62" s="100"/>
    </row>
    <row r="63" spans="1:11" ht="20.100000000000001" hidden="1" customHeight="1" x14ac:dyDescent="0.2">
      <c r="A63" s="138" t="s">
        <v>156</v>
      </c>
      <c r="B63" s="139" t="s">
        <v>188</v>
      </c>
      <c r="C63" s="140">
        <f t="shared" si="1"/>
        <v>700000</v>
      </c>
      <c r="D63" s="141">
        <v>0</v>
      </c>
      <c r="E63" s="139">
        <v>100000</v>
      </c>
      <c r="F63" s="530">
        <f t="shared" si="0"/>
        <v>600000</v>
      </c>
      <c r="G63" s="531"/>
      <c r="H63" s="141">
        <v>0</v>
      </c>
      <c r="I63" s="143"/>
      <c r="J63" s="143"/>
    </row>
    <row r="64" spans="1:11" s="145" customFormat="1" ht="23.25" hidden="1" customHeight="1" x14ac:dyDescent="0.2">
      <c r="A64" s="138" t="s">
        <v>157</v>
      </c>
      <c r="B64" s="139" t="s">
        <v>189</v>
      </c>
      <c r="C64" s="140">
        <f t="shared" si="1"/>
        <v>600000</v>
      </c>
      <c r="D64" s="141">
        <v>0</v>
      </c>
      <c r="E64" s="139">
        <v>100000</v>
      </c>
      <c r="F64" s="530">
        <f t="shared" si="0"/>
        <v>500000</v>
      </c>
      <c r="G64" s="531"/>
      <c r="H64" s="141">
        <v>0</v>
      </c>
      <c r="I64" s="144"/>
      <c r="J64" s="144"/>
    </row>
    <row r="65" spans="1:11" s="145" customFormat="1" ht="15.75" hidden="1" customHeight="1" x14ac:dyDescent="0.2">
      <c r="A65" s="138" t="s">
        <v>190</v>
      </c>
      <c r="B65" s="139" t="s">
        <v>191</v>
      </c>
      <c r="C65" s="140">
        <f t="shared" si="1"/>
        <v>500000</v>
      </c>
      <c r="D65" s="141">
        <v>0</v>
      </c>
      <c r="E65" s="139">
        <v>100000</v>
      </c>
      <c r="F65" s="530">
        <f t="shared" si="0"/>
        <v>400000</v>
      </c>
      <c r="G65" s="531"/>
      <c r="H65" s="141">
        <v>0</v>
      </c>
      <c r="I65" s="146"/>
      <c r="J65" s="146"/>
    </row>
    <row r="66" spans="1:11" ht="20.100000000000001" hidden="1" customHeight="1" x14ac:dyDescent="0.2">
      <c r="A66" s="138" t="s">
        <v>192</v>
      </c>
      <c r="B66" s="139" t="s">
        <v>193</v>
      </c>
      <c r="C66" s="140">
        <f t="shared" si="1"/>
        <v>400000</v>
      </c>
      <c r="D66" s="141">
        <v>0</v>
      </c>
      <c r="E66" s="139">
        <v>100000</v>
      </c>
      <c r="F66" s="530">
        <f t="shared" si="0"/>
        <v>300000</v>
      </c>
      <c r="G66" s="531"/>
      <c r="H66" s="141">
        <v>0</v>
      </c>
      <c r="I66" s="147"/>
      <c r="J66" s="147"/>
    </row>
    <row r="67" spans="1:11" s="145" customFormat="1" ht="23.25" hidden="1" customHeight="1" x14ac:dyDescent="0.2">
      <c r="A67" s="138" t="s">
        <v>194</v>
      </c>
      <c r="B67" s="139" t="s">
        <v>195</v>
      </c>
      <c r="C67" s="140">
        <f t="shared" si="1"/>
        <v>300000</v>
      </c>
      <c r="D67" s="141">
        <v>0</v>
      </c>
      <c r="E67" s="139">
        <v>100000</v>
      </c>
      <c r="F67" s="530">
        <f t="shared" si="0"/>
        <v>200000</v>
      </c>
      <c r="G67" s="531"/>
      <c r="H67" s="141">
        <v>0</v>
      </c>
      <c r="I67" s="147"/>
      <c r="J67" s="147"/>
    </row>
    <row r="68" spans="1:11" s="145" customFormat="1" ht="19.5" hidden="1" customHeight="1" x14ac:dyDescent="0.2">
      <c r="A68" s="138" t="s">
        <v>196</v>
      </c>
      <c r="B68" s="139" t="s">
        <v>197</v>
      </c>
      <c r="C68" s="140">
        <f t="shared" si="1"/>
        <v>200000</v>
      </c>
      <c r="D68" s="141">
        <v>0</v>
      </c>
      <c r="E68" s="139">
        <v>100000</v>
      </c>
      <c r="F68" s="530">
        <f t="shared" si="0"/>
        <v>100000</v>
      </c>
      <c r="G68" s="531"/>
      <c r="H68" s="141">
        <v>0</v>
      </c>
      <c r="I68" s="147"/>
      <c r="J68" s="147"/>
    </row>
    <row r="69" spans="1:11" ht="20.100000000000001" hidden="1" customHeight="1" x14ac:dyDescent="0.2">
      <c r="A69" s="138" t="s">
        <v>198</v>
      </c>
      <c r="B69" s="139" t="s">
        <v>199</v>
      </c>
      <c r="C69" s="140">
        <f t="shared" si="1"/>
        <v>100000</v>
      </c>
      <c r="D69" s="141">
        <v>0</v>
      </c>
      <c r="E69" s="139">
        <v>100000</v>
      </c>
      <c r="F69" s="530">
        <f t="shared" si="0"/>
        <v>0</v>
      </c>
      <c r="G69" s="531"/>
      <c r="H69" s="141">
        <v>0</v>
      </c>
      <c r="I69" s="148"/>
      <c r="J69" s="148"/>
    </row>
    <row r="70" spans="1:11" ht="20.100000000000001" hidden="1" customHeight="1" x14ac:dyDescent="0.2">
      <c r="A70" s="148"/>
      <c r="B70" s="148"/>
      <c r="C70" s="148"/>
      <c r="D70" s="148"/>
      <c r="E70" s="148"/>
      <c r="F70" s="148"/>
      <c r="G70" s="148"/>
      <c r="H70" s="148"/>
      <c r="I70" s="148"/>
      <c r="J70" s="148"/>
    </row>
    <row r="71" spans="1:11" ht="20.100000000000001" hidden="1" customHeight="1" x14ac:dyDescent="0.2">
      <c r="A71" s="149"/>
      <c r="B71" s="150"/>
      <c r="C71" s="150"/>
      <c r="D71" s="149"/>
      <c r="E71" s="151"/>
      <c r="F71" s="151"/>
      <c r="G71" s="151"/>
      <c r="H71" s="151"/>
      <c r="I71" s="151"/>
      <c r="J71" s="151"/>
      <c r="K71" s="100"/>
    </row>
    <row r="72" spans="1:11" ht="20.100000000000001" hidden="1" customHeight="1" x14ac:dyDescent="0.2">
      <c r="A72" s="556" t="s">
        <v>200</v>
      </c>
      <c r="B72" s="556"/>
      <c r="C72" s="556"/>
      <c r="D72" s="556"/>
      <c r="E72" s="556"/>
      <c r="F72" s="556"/>
      <c r="G72" s="556"/>
      <c r="H72" s="556"/>
      <c r="I72" s="556"/>
      <c r="J72" s="556"/>
    </row>
    <row r="73" spans="1:11" ht="42.75" hidden="1" customHeight="1" x14ac:dyDescent="0.2">
      <c r="A73" s="515" t="s">
        <v>161</v>
      </c>
      <c r="B73" s="515"/>
      <c r="C73" s="515"/>
      <c r="D73" s="515"/>
      <c r="E73" s="515"/>
      <c r="F73" s="515"/>
      <c r="G73" s="515"/>
      <c r="H73" s="515"/>
      <c r="I73" s="515"/>
      <c r="J73" s="515"/>
    </row>
    <row r="74" spans="1:11" s="145" customFormat="1" ht="23.25" hidden="1" customHeight="1" x14ac:dyDescent="0.2">
      <c r="A74" s="516" t="s">
        <v>201</v>
      </c>
      <c r="B74" s="516"/>
      <c r="C74" s="516"/>
      <c r="D74" s="516"/>
      <c r="E74" s="516"/>
      <c r="F74" s="127"/>
      <c r="G74" s="127"/>
      <c r="H74" s="127"/>
      <c r="I74" s="127"/>
      <c r="J74" s="127"/>
    </row>
    <row r="75" spans="1:11" s="145" customFormat="1" ht="13.5" hidden="1" customHeight="1" x14ac:dyDescent="0.2">
      <c r="A75" s="97"/>
      <c r="B75" s="97"/>
      <c r="C75" s="127"/>
      <c r="D75" s="127"/>
      <c r="E75" s="127"/>
      <c r="F75" s="127"/>
      <c r="G75" s="127"/>
      <c r="H75" s="127"/>
      <c r="I75" s="127"/>
      <c r="J75" s="127"/>
    </row>
    <row r="76" spans="1:11" ht="64.5" hidden="1" customHeight="1" x14ac:dyDescent="0.2">
      <c r="A76" s="534" t="s">
        <v>166</v>
      </c>
      <c r="B76" s="535"/>
      <c r="C76" s="535"/>
      <c r="D76" s="536"/>
      <c r="E76" s="540" t="s">
        <v>202</v>
      </c>
      <c r="F76" s="540"/>
      <c r="G76" s="540" t="s">
        <v>203</v>
      </c>
      <c r="H76" s="540"/>
      <c r="I76" s="152" t="s">
        <v>204</v>
      </c>
      <c r="J76" s="152" t="s">
        <v>170</v>
      </c>
    </row>
    <row r="77" spans="1:11" ht="54.75" hidden="1" customHeight="1" x14ac:dyDescent="0.2">
      <c r="A77" s="537"/>
      <c r="B77" s="538"/>
      <c r="C77" s="538"/>
      <c r="D77" s="539"/>
      <c r="E77" s="541">
        <v>2631500</v>
      </c>
      <c r="F77" s="541"/>
      <c r="G77" s="541">
        <v>2631500</v>
      </c>
      <c r="H77" s="541"/>
      <c r="I77" s="153"/>
      <c r="J77" s="153"/>
      <c r="K77" s="154"/>
    </row>
    <row r="78" spans="1:11" ht="20.100000000000001" hidden="1" customHeight="1" x14ac:dyDescent="0.2">
      <c r="A78" s="554"/>
      <c r="B78" s="554"/>
      <c r="C78" s="554"/>
      <c r="D78" s="554"/>
      <c r="E78" s="554"/>
      <c r="F78" s="554"/>
      <c r="G78" s="554"/>
      <c r="H78" s="554"/>
      <c r="I78" s="554"/>
      <c r="J78" s="554"/>
    </row>
    <row r="79" spans="1:11" ht="20.100000000000001" hidden="1" customHeight="1" x14ac:dyDescent="0.2">
      <c r="A79" s="555"/>
      <c r="B79" s="555"/>
      <c r="C79" s="555"/>
      <c r="D79" s="555"/>
      <c r="E79" s="555"/>
      <c r="F79" s="555"/>
      <c r="G79" s="555"/>
      <c r="H79" s="555"/>
      <c r="I79" s="555"/>
      <c r="J79" s="555"/>
    </row>
    <row r="80" spans="1:11" ht="20.100000000000001" hidden="1" customHeight="1" x14ac:dyDescent="0.2">
      <c r="A80" s="555"/>
      <c r="B80" s="555"/>
      <c r="C80" s="555"/>
      <c r="D80" s="555"/>
      <c r="E80" s="555"/>
      <c r="F80" s="555"/>
      <c r="G80" s="555"/>
      <c r="H80" s="555"/>
      <c r="I80" s="555"/>
      <c r="J80" s="555"/>
    </row>
    <row r="81" spans="1:11" ht="20.100000000000001" hidden="1" customHeight="1" x14ac:dyDescent="0.2">
      <c r="A81" s="555"/>
      <c r="B81" s="555"/>
      <c r="C81" s="555"/>
      <c r="D81" s="555"/>
      <c r="E81" s="555"/>
      <c r="F81" s="555"/>
      <c r="G81" s="555"/>
      <c r="H81" s="555"/>
      <c r="I81" s="555"/>
      <c r="J81" s="555"/>
    </row>
    <row r="82" spans="1:11" ht="20.100000000000001" hidden="1" customHeight="1" x14ac:dyDescent="0.2">
      <c r="A82" s="555"/>
      <c r="B82" s="555"/>
      <c r="C82" s="555"/>
      <c r="D82" s="555"/>
      <c r="E82" s="555"/>
      <c r="F82" s="555"/>
      <c r="G82" s="555"/>
      <c r="H82" s="555"/>
      <c r="I82" s="555"/>
      <c r="J82" s="555"/>
    </row>
    <row r="83" spans="1:11" ht="20.100000000000001" hidden="1" customHeight="1" x14ac:dyDescent="0.2">
      <c r="A83" s="555"/>
      <c r="B83" s="555"/>
      <c r="C83" s="555"/>
      <c r="D83" s="555"/>
      <c r="E83" s="555"/>
      <c r="F83" s="555"/>
      <c r="G83" s="555"/>
      <c r="H83" s="555"/>
      <c r="I83" s="555"/>
      <c r="J83" s="555"/>
    </row>
    <row r="84" spans="1:11" ht="20.100000000000001" hidden="1" customHeight="1" x14ac:dyDescent="0.2">
      <c r="A84" s="550" t="s">
        <v>205</v>
      </c>
      <c r="B84" s="550"/>
      <c r="C84" s="550"/>
      <c r="D84" s="550"/>
      <c r="E84" s="550"/>
      <c r="F84" s="550"/>
      <c r="G84" s="155"/>
      <c r="H84" s="156"/>
      <c r="I84" s="157"/>
      <c r="J84" s="157"/>
    </row>
    <row r="85" spans="1:11" ht="20.100000000000001" hidden="1" customHeight="1" x14ac:dyDescent="0.2">
      <c r="A85" s="158" t="s">
        <v>76</v>
      </c>
      <c r="B85" s="550" t="s">
        <v>206</v>
      </c>
      <c r="C85" s="550"/>
      <c r="D85" s="550"/>
      <c r="E85" s="159" t="s">
        <v>207</v>
      </c>
      <c r="F85" s="158">
        <v>1</v>
      </c>
      <c r="G85" s="155">
        <f>12000*1.25</f>
        <v>15000</v>
      </c>
      <c r="H85" s="156">
        <f>F85*G85</f>
        <v>15000</v>
      </c>
      <c r="I85" s="157"/>
      <c r="J85" s="157"/>
    </row>
    <row r="86" spans="1:11" ht="20.100000000000001" hidden="1" customHeight="1" x14ac:dyDescent="0.2">
      <c r="A86" s="158" t="s">
        <v>154</v>
      </c>
      <c r="B86" s="550" t="s">
        <v>208</v>
      </c>
      <c r="C86" s="550"/>
      <c r="D86" s="550"/>
      <c r="E86" s="159"/>
      <c r="F86" s="158"/>
      <c r="G86" s="155"/>
      <c r="H86" s="156"/>
      <c r="I86" s="157"/>
      <c r="J86" s="157"/>
    </row>
    <row r="87" spans="1:11" ht="20.100000000000001" hidden="1" customHeight="1" x14ac:dyDescent="0.2">
      <c r="A87" s="160"/>
      <c r="B87" s="550" t="s">
        <v>209</v>
      </c>
      <c r="C87" s="550"/>
      <c r="D87" s="550"/>
      <c r="E87" s="159" t="s">
        <v>207</v>
      </c>
      <c r="F87" s="158">
        <v>1</v>
      </c>
      <c r="G87" s="155">
        <f>44000*1.25</f>
        <v>55000</v>
      </c>
      <c r="H87" s="156">
        <f>F87*G87</f>
        <v>55000</v>
      </c>
      <c r="I87" s="157"/>
      <c r="J87" s="157"/>
    </row>
    <row r="88" spans="1:11" ht="20.100000000000001" hidden="1" customHeight="1" x14ac:dyDescent="0.2">
      <c r="A88" s="160"/>
      <c r="B88" s="550" t="s">
        <v>210</v>
      </c>
      <c r="C88" s="550"/>
      <c r="D88" s="550"/>
      <c r="E88" s="159" t="s">
        <v>207</v>
      </c>
      <c r="F88" s="158">
        <v>1</v>
      </c>
      <c r="G88" s="155">
        <f>57000*1.25</f>
        <v>71250</v>
      </c>
      <c r="H88" s="156">
        <f t="shared" ref="H88:H89" si="2">F88*G88</f>
        <v>71250</v>
      </c>
      <c r="I88" s="157"/>
      <c r="J88" s="157"/>
    </row>
    <row r="89" spans="1:11" ht="20.100000000000001" hidden="1" customHeight="1" x14ac:dyDescent="0.2">
      <c r="A89" s="158" t="s">
        <v>155</v>
      </c>
      <c r="B89" s="550" t="s">
        <v>211</v>
      </c>
      <c r="C89" s="550"/>
      <c r="D89" s="550"/>
      <c r="E89" s="159" t="s">
        <v>207</v>
      </c>
      <c r="F89" s="158">
        <v>1</v>
      </c>
      <c r="G89" s="155">
        <f>61000*1.25</f>
        <v>76250</v>
      </c>
      <c r="H89" s="156">
        <f t="shared" si="2"/>
        <v>76250</v>
      </c>
      <c r="I89" s="157"/>
      <c r="J89" s="157"/>
    </row>
    <row r="90" spans="1:11" ht="15.75" hidden="1" customHeight="1" x14ac:dyDescent="0.2">
      <c r="A90" s="161"/>
      <c r="B90" s="161"/>
      <c r="C90" s="157"/>
      <c r="D90" s="157"/>
      <c r="E90" s="157"/>
      <c r="F90" s="540"/>
      <c r="G90" s="540"/>
      <c r="H90" s="162"/>
      <c r="I90" s="157"/>
      <c r="J90" s="157"/>
    </row>
    <row r="91" spans="1:11" ht="54.75" hidden="1" customHeight="1" x14ac:dyDescent="0.2">
      <c r="A91" s="551" t="s">
        <v>212</v>
      </c>
      <c r="B91" s="551"/>
      <c r="C91" s="551"/>
      <c r="D91" s="551"/>
      <c r="E91" s="551"/>
      <c r="F91" s="551"/>
      <c r="G91" s="552">
        <v>2631500</v>
      </c>
      <c r="H91" s="552"/>
      <c r="I91" s="163">
        <v>1000000</v>
      </c>
      <c r="J91" s="164">
        <v>0.38</v>
      </c>
    </row>
    <row r="92" spans="1:11" ht="15.75" hidden="1" customHeight="1" x14ac:dyDescent="0.2">
      <c r="C92" s="165"/>
      <c r="D92" s="165"/>
      <c r="E92" s="165"/>
      <c r="F92" s="165"/>
      <c r="G92" s="165"/>
      <c r="H92" s="165"/>
      <c r="I92" s="165"/>
      <c r="J92" s="165"/>
    </row>
    <row r="93" spans="1:11" ht="36.75" hidden="1" customHeight="1" x14ac:dyDescent="0.2">
      <c r="A93" s="553" t="s">
        <v>213</v>
      </c>
      <c r="B93" s="553"/>
      <c r="C93" s="553"/>
      <c r="D93" s="553"/>
      <c r="E93" s="553"/>
      <c r="F93" s="553"/>
      <c r="G93" s="553"/>
      <c r="H93" s="553"/>
      <c r="I93" s="553"/>
      <c r="J93" s="553"/>
    </row>
    <row r="94" spans="1:11" ht="15.75" customHeight="1" x14ac:dyDescent="0.2">
      <c r="A94" s="100"/>
      <c r="B94" s="542"/>
      <c r="C94" s="542"/>
      <c r="D94" s="542"/>
      <c r="E94" s="542"/>
      <c r="F94" s="542"/>
      <c r="G94" s="542"/>
      <c r="H94" s="542"/>
      <c r="I94" s="542"/>
      <c r="J94" s="542"/>
      <c r="K94" s="100"/>
    </row>
    <row r="95" spans="1:11" ht="15.75" customHeight="1" x14ac:dyDescent="0.2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</row>
    <row r="113" spans="11:11" ht="15.75" customHeight="1" x14ac:dyDescent="0.2">
      <c r="K113" s="100"/>
    </row>
  </sheetData>
  <sheetProtection selectLockedCells="1"/>
  <protectedRanges>
    <protectedRange sqref="I26:I28 F26:F28 F30 G52 D52" name="Raspon4_1"/>
    <protectedRange sqref="E19:J20" name="Raspon3_1"/>
    <protectedRange sqref="E8:E12" name="Raspon2_1"/>
    <protectedRange sqref="F31:F37 I31:I37" name="Raspon4_1_2"/>
    <protectedRange sqref="I29 F29" name="Raspon4_1_3"/>
    <protectedRange sqref="I94 I42:I43" name="Raspon4_1_1"/>
    <protectedRange sqref="F42:F43" name="Raspon4_1_2_1"/>
    <protectedRange sqref="I71" name="Raspon4_1_6"/>
    <protectedRange sqref="F38 I38:I40" name="Raspon4_1_2_2"/>
    <protectedRange sqref="F39:F40 I39:I40" name="Raspon4_1_2_5"/>
  </protectedRanges>
  <mergeCells count="129">
    <mergeCell ref="A29:D29"/>
    <mergeCell ref="E29:J29"/>
    <mergeCell ref="A30:G30"/>
    <mergeCell ref="H30:J30"/>
    <mergeCell ref="A31:J31"/>
    <mergeCell ref="A32:J32"/>
    <mergeCell ref="A35:J35"/>
    <mergeCell ref="B41:C41"/>
    <mergeCell ref="D41:E41"/>
    <mergeCell ref="F41:G41"/>
    <mergeCell ref="I41:J41"/>
    <mergeCell ref="A36:J36"/>
    <mergeCell ref="B37:J37"/>
    <mergeCell ref="B38:J38"/>
    <mergeCell ref="B39:J39"/>
    <mergeCell ref="B40:J40"/>
    <mergeCell ref="A33:J33"/>
    <mergeCell ref="A34:J34"/>
    <mergeCell ref="B94:J94"/>
    <mergeCell ref="A6:D6"/>
    <mergeCell ref="A7:D7"/>
    <mergeCell ref="E6:J6"/>
    <mergeCell ref="E7:J7"/>
    <mergeCell ref="A12:D12"/>
    <mergeCell ref="E12:J12"/>
    <mergeCell ref="E16:F16"/>
    <mergeCell ref="G16:H16"/>
    <mergeCell ref="I16:J16"/>
    <mergeCell ref="B88:D88"/>
    <mergeCell ref="B89:D89"/>
    <mergeCell ref="F90:G90"/>
    <mergeCell ref="A91:F91"/>
    <mergeCell ref="G91:H91"/>
    <mergeCell ref="A93:J93"/>
    <mergeCell ref="A78:J80"/>
    <mergeCell ref="A81:J83"/>
    <mergeCell ref="A84:F84"/>
    <mergeCell ref="B85:D85"/>
    <mergeCell ref="B86:D86"/>
    <mergeCell ref="B87:D87"/>
    <mergeCell ref="F69:G69"/>
    <mergeCell ref="A72:J72"/>
    <mergeCell ref="A73:J73"/>
    <mergeCell ref="A74:E74"/>
    <mergeCell ref="A76:D77"/>
    <mergeCell ref="E76:F76"/>
    <mergeCell ref="G76:H76"/>
    <mergeCell ref="E77:F77"/>
    <mergeCell ref="G77:H77"/>
    <mergeCell ref="F63:G63"/>
    <mergeCell ref="F64:G64"/>
    <mergeCell ref="F65:G65"/>
    <mergeCell ref="F66:G66"/>
    <mergeCell ref="F67:G67"/>
    <mergeCell ref="F68:G68"/>
    <mergeCell ref="A57:C57"/>
    <mergeCell ref="D57:F57"/>
    <mergeCell ref="F59:G59"/>
    <mergeCell ref="F60:G60"/>
    <mergeCell ref="F61:G61"/>
    <mergeCell ref="F62:G62"/>
    <mergeCell ref="A52:C52"/>
    <mergeCell ref="D52:E52"/>
    <mergeCell ref="A53:C53"/>
    <mergeCell ref="A54:C54"/>
    <mergeCell ref="A55:C55"/>
    <mergeCell ref="A56:C56"/>
    <mergeCell ref="D56:F56"/>
    <mergeCell ref="A45:J45"/>
    <mergeCell ref="A46:J46"/>
    <mergeCell ref="A48:E48"/>
    <mergeCell ref="A50:C50"/>
    <mergeCell ref="D50:H50"/>
    <mergeCell ref="A51:C51"/>
    <mergeCell ref="B42:C42"/>
    <mergeCell ref="D42:E42"/>
    <mergeCell ref="F42:G42"/>
    <mergeCell ref="I42:J42"/>
    <mergeCell ref="B43:C43"/>
    <mergeCell ref="D43:E43"/>
    <mergeCell ref="F43:G43"/>
    <mergeCell ref="I43:J43"/>
    <mergeCell ref="B44:E44"/>
    <mergeCell ref="G44:J44"/>
    <mergeCell ref="A26:D26"/>
    <mergeCell ref="I26:J26"/>
    <mergeCell ref="A27:D27"/>
    <mergeCell ref="E27:J27"/>
    <mergeCell ref="A28:D28"/>
    <mergeCell ref="E28:J28"/>
    <mergeCell ref="A22:D22"/>
    <mergeCell ref="E22:J22"/>
    <mergeCell ref="A24:D24"/>
    <mergeCell ref="A25:D25"/>
    <mergeCell ref="E25:J25"/>
    <mergeCell ref="A23:D23"/>
    <mergeCell ref="E23:J23"/>
    <mergeCell ref="E24:J24"/>
    <mergeCell ref="F26:G26"/>
    <mergeCell ref="A19:D19"/>
    <mergeCell ref="E19:J19"/>
    <mergeCell ref="A20:D20"/>
    <mergeCell ref="E20:J20"/>
    <mergeCell ref="A21:D21"/>
    <mergeCell ref="E21:J21"/>
    <mergeCell ref="A17:D17"/>
    <mergeCell ref="E17:J17"/>
    <mergeCell ref="A18:D18"/>
    <mergeCell ref="E18:J18"/>
    <mergeCell ref="A1:J2"/>
    <mergeCell ref="A3:J3"/>
    <mergeCell ref="A4:J4"/>
    <mergeCell ref="A8:D8"/>
    <mergeCell ref="E8:J8"/>
    <mergeCell ref="A15:D15"/>
    <mergeCell ref="E15:J15"/>
    <mergeCell ref="A16:D16"/>
    <mergeCell ref="A13:D13"/>
    <mergeCell ref="E13:J13"/>
    <mergeCell ref="A14:D14"/>
    <mergeCell ref="E14:J14"/>
    <mergeCell ref="A9:D9"/>
    <mergeCell ref="E9:J9"/>
    <mergeCell ref="A10:D10"/>
    <mergeCell ref="E10:J10"/>
    <mergeCell ref="A11:D11"/>
    <mergeCell ref="E11:J11"/>
    <mergeCell ref="A5:D5"/>
    <mergeCell ref="E5:J5"/>
  </mergeCells>
  <pageMargins left="0.7" right="0.7" top="0.75" bottom="0.75" header="0.3" footer="0.3"/>
  <pageSetup paperSize="9" scale="69" orientation="portrait" r:id="rId1"/>
  <rowBreaks count="2" manualBreakCount="2">
    <brk id="35" max="9" man="1"/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9D01CAB9-5B7B-40A1-994A-D03091901C1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11</vt:i4>
      </vt:variant>
    </vt:vector>
  </HeadingPairs>
  <TitlesOfParts>
    <vt:vector size="16" baseType="lpstr">
      <vt:lpstr>Prijavni obrazac</vt:lpstr>
      <vt:lpstr>Nevidljivo</vt:lpstr>
      <vt:lpstr>Statistika</vt:lpstr>
      <vt:lpstr>Isplata</vt:lpstr>
      <vt:lpstr>Odluka i Ugovor</vt:lpstr>
      <vt:lpstr>Električno_L</vt:lpstr>
      <vt:lpstr>Kategorije</vt:lpstr>
      <vt:lpstr>Način_plaćanja</vt:lpstr>
      <vt:lpstr>Nije_primjenjivo</vt:lpstr>
      <vt:lpstr>Isplata!Podrucje_ispisa</vt:lpstr>
      <vt:lpstr>'Odluka i Ugovor'!Podrucje_ispisa</vt:lpstr>
      <vt:lpstr>'Prijavni obrazac'!Podrucje_ispisa</vt:lpstr>
      <vt:lpstr>Poticaj</vt:lpstr>
      <vt:lpstr>Segment</vt:lpstr>
      <vt:lpstr>Vrsta</vt:lpstr>
      <vt:lpstr>Zupanije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2018-04-17T07:16:13Z</cp:lastPrinted>
  <dcterms:created xsi:type="dcterms:W3CDTF">2013-07-05T11:20:59Z</dcterms:created>
  <dcterms:modified xsi:type="dcterms:W3CDTF">2019-03-13T13:06:13Z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6519d955-edd0-4847-99d4-36c86e4b8c76</vt:lpwstr>
  </property>
  <property fmtid="{D5CDD505-2E9C-101B-9397-08002B2CF9AE}" pid="3" name="bjSaver">
    <vt:lpwstr>OdHR93hNep6RH6AaLKZJJrIicnQYzLTJ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</Properties>
</file>